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9200" windowHeight="6360" activeTab="1"/>
  </bookViews>
  <sheets>
    <sheet name="Poptávka" sheetId="1" r:id="rId1"/>
    <sheet name="Národní hovorné" sheetId="4" r:id="rId2"/>
    <sheet name="Mezinárodní hovorné" sheetId="5" r:id="rId3"/>
  </sheets>
  <externalReferences>
    <externalReference r:id="rId4"/>
  </externalReferences>
  <definedNames>
    <definedName name="Operator">[1]List1!$A$1:$A$12</definedName>
  </definedNames>
  <calcPr calcId="145621"/>
</workbook>
</file>

<file path=xl/calcChain.xml><?xml version="1.0" encoding="utf-8"?>
<calcChain xmlns="http://schemas.openxmlformats.org/spreadsheetml/2006/main">
  <c r="P13" i="5" l="1"/>
  <c r="O12" i="5"/>
  <c r="Q12" i="5" s="1"/>
  <c r="Q11" i="5"/>
  <c r="M30" i="5" s="1"/>
  <c r="O11" i="5"/>
  <c r="O10" i="5"/>
  <c r="Q10" i="5" s="1"/>
  <c r="Q9" i="5"/>
  <c r="M14" i="5" s="1"/>
  <c r="O9" i="5"/>
  <c r="O13" i="5" s="1"/>
  <c r="M9" i="5"/>
  <c r="J9" i="5" s="1"/>
  <c r="I9" i="5"/>
  <c r="N16" i="4"/>
  <c r="P14" i="4"/>
  <c r="Q14" i="4" s="1"/>
  <c r="L14" i="4"/>
  <c r="K14" i="4"/>
  <c r="P13" i="4"/>
  <c r="Q13" i="4" s="1"/>
  <c r="L13" i="4"/>
  <c r="K13" i="4"/>
  <c r="P12" i="4"/>
  <c r="Q12" i="4" s="1"/>
  <c r="L12" i="4"/>
  <c r="K12" i="4"/>
  <c r="P11" i="4"/>
  <c r="Q11" i="4" s="1"/>
  <c r="L11" i="4"/>
  <c r="K11" i="4"/>
  <c r="P10" i="4"/>
  <c r="Q10" i="4" s="1"/>
  <c r="L10" i="4"/>
  <c r="K10" i="4"/>
  <c r="P9" i="4"/>
  <c r="Q9" i="4" s="1"/>
  <c r="L9" i="4"/>
  <c r="K9" i="4"/>
  <c r="P8" i="4"/>
  <c r="Q8" i="4" s="1"/>
  <c r="L8" i="4"/>
  <c r="K8" i="4"/>
  <c r="AL9" i="1"/>
  <c r="AK9" i="1"/>
  <c r="AJ9" i="1"/>
  <c r="AI9" i="1"/>
  <c r="J8" i="1"/>
  <c r="H8" i="1"/>
  <c r="J7" i="1"/>
  <c r="H7" i="1"/>
  <c r="D4" i="1" s="1"/>
  <c r="J3" i="1"/>
  <c r="D3" i="1"/>
  <c r="C4" i="4" s="1"/>
  <c r="C3" i="1"/>
  <c r="I14" i="5" l="1"/>
  <c r="J14" i="5"/>
  <c r="M243" i="5"/>
  <c r="M241" i="5"/>
  <c r="M239" i="5"/>
  <c r="M237" i="5"/>
  <c r="M235" i="5"/>
  <c r="M233" i="5"/>
  <c r="M231" i="5"/>
  <c r="M229" i="5"/>
  <c r="M227" i="5"/>
  <c r="M225" i="5"/>
  <c r="M223" i="5"/>
  <c r="M221" i="5"/>
  <c r="M219" i="5"/>
  <c r="M217" i="5"/>
  <c r="M215" i="5"/>
  <c r="M213" i="5"/>
  <c r="M211" i="5"/>
  <c r="M209" i="5"/>
  <c r="M207" i="5"/>
  <c r="M205" i="5"/>
  <c r="M203" i="5"/>
  <c r="M201" i="5"/>
  <c r="M199" i="5"/>
  <c r="M197" i="5"/>
  <c r="M195" i="5"/>
  <c r="M193" i="5"/>
  <c r="M191" i="5"/>
  <c r="M189" i="5"/>
  <c r="M187" i="5"/>
  <c r="M242" i="5"/>
  <c r="M240" i="5"/>
  <c r="M238" i="5"/>
  <c r="M236" i="5"/>
  <c r="M234" i="5"/>
  <c r="M232" i="5"/>
  <c r="M230" i="5"/>
  <c r="M228" i="5"/>
  <c r="M226" i="5"/>
  <c r="M224" i="5"/>
  <c r="M222" i="5"/>
  <c r="M220" i="5"/>
  <c r="M218" i="5"/>
  <c r="M216" i="5"/>
  <c r="M214" i="5"/>
  <c r="M212" i="5"/>
  <c r="M210" i="5"/>
  <c r="M208" i="5"/>
  <c r="M206" i="5"/>
  <c r="M204" i="5"/>
  <c r="M202" i="5"/>
  <c r="M200" i="5"/>
  <c r="M198" i="5"/>
  <c r="M196" i="5"/>
  <c r="M194" i="5"/>
  <c r="M192" i="5"/>
  <c r="M190" i="5"/>
  <c r="M188" i="5"/>
  <c r="M185" i="5"/>
  <c r="M183" i="5"/>
  <c r="M181" i="5"/>
  <c r="M179" i="5"/>
  <c r="M177" i="5"/>
  <c r="M175" i="5"/>
  <c r="M173" i="5"/>
  <c r="M171" i="5"/>
  <c r="M169" i="5"/>
  <c r="M167" i="5"/>
  <c r="M165" i="5"/>
  <c r="M163" i="5"/>
  <c r="M161" i="5"/>
  <c r="M159" i="5"/>
  <c r="M157" i="5"/>
  <c r="M155" i="5"/>
  <c r="M153" i="5"/>
  <c r="M151" i="5"/>
  <c r="M149" i="5"/>
  <c r="M147" i="5"/>
  <c r="M145" i="5"/>
  <c r="M143" i="5"/>
  <c r="M141" i="5"/>
  <c r="M139" i="5"/>
  <c r="M137" i="5"/>
  <c r="M135" i="5"/>
  <c r="M133" i="5"/>
  <c r="M131" i="5"/>
  <c r="M129" i="5"/>
  <c r="M127" i="5"/>
  <c r="M125" i="5"/>
  <c r="M123" i="5"/>
  <c r="M121" i="5"/>
  <c r="M119" i="5"/>
  <c r="M117" i="5"/>
  <c r="M115" i="5"/>
  <c r="M113" i="5"/>
  <c r="M111" i="5"/>
  <c r="M109" i="5"/>
  <c r="M107" i="5"/>
  <c r="M105" i="5"/>
  <c r="M103" i="5"/>
  <c r="M101" i="5"/>
  <c r="M99" i="5"/>
  <c r="M97" i="5"/>
  <c r="M95" i="5"/>
  <c r="M93" i="5"/>
  <c r="M91" i="5"/>
  <c r="M89" i="5"/>
  <c r="M87" i="5"/>
  <c r="M85" i="5"/>
  <c r="M83" i="5"/>
  <c r="M81" i="5"/>
  <c r="M79" i="5"/>
  <c r="M77" i="5"/>
  <c r="M75" i="5"/>
  <c r="M186" i="5"/>
  <c r="M184" i="5"/>
  <c r="M182" i="5"/>
  <c r="M180" i="5"/>
  <c r="M178" i="5"/>
  <c r="M176" i="5"/>
  <c r="M174" i="5"/>
  <c r="M172" i="5"/>
  <c r="M170" i="5"/>
  <c r="M168" i="5"/>
  <c r="M166" i="5"/>
  <c r="M164" i="5"/>
  <c r="M162" i="5"/>
  <c r="M160" i="5"/>
  <c r="M158" i="5"/>
  <c r="M156" i="5"/>
  <c r="M154" i="5"/>
  <c r="M152" i="5"/>
  <c r="M150" i="5"/>
  <c r="M148" i="5"/>
  <c r="M146" i="5"/>
  <c r="M144" i="5"/>
  <c r="M142" i="5"/>
  <c r="M140" i="5"/>
  <c r="M138" i="5"/>
  <c r="M136" i="5"/>
  <c r="M134" i="5"/>
  <c r="M132" i="5"/>
  <c r="M130" i="5"/>
  <c r="M128" i="5"/>
  <c r="M126" i="5"/>
  <c r="M124" i="5"/>
  <c r="M122" i="5"/>
  <c r="M120" i="5"/>
  <c r="M118" i="5"/>
  <c r="M116" i="5"/>
  <c r="M114" i="5"/>
  <c r="M112" i="5"/>
  <c r="M110" i="5"/>
  <c r="M108" i="5"/>
  <c r="M106" i="5"/>
  <c r="M104" i="5"/>
  <c r="M102" i="5"/>
  <c r="M100" i="5"/>
  <c r="M98" i="5"/>
  <c r="M96" i="5"/>
  <c r="M94" i="5"/>
  <c r="M92" i="5"/>
  <c r="M90" i="5"/>
  <c r="M88" i="5"/>
  <c r="M86" i="5"/>
  <c r="M84" i="5"/>
  <c r="M82" i="5"/>
  <c r="M80" i="5"/>
  <c r="M78" i="5"/>
  <c r="M76" i="5"/>
  <c r="M74" i="5"/>
  <c r="M72" i="5"/>
  <c r="M68" i="5"/>
  <c r="M66" i="5"/>
  <c r="M64" i="5"/>
  <c r="M62" i="5"/>
  <c r="M60" i="5"/>
  <c r="M58" i="5"/>
  <c r="M56" i="5"/>
  <c r="M54" i="5"/>
  <c r="M52" i="5"/>
  <c r="M50" i="5"/>
  <c r="M48" i="5"/>
  <c r="M46" i="5"/>
  <c r="M44" i="5"/>
  <c r="M40" i="5"/>
  <c r="M38" i="5"/>
  <c r="M36" i="5"/>
  <c r="M20" i="5"/>
  <c r="M71" i="5"/>
  <c r="M69" i="5"/>
  <c r="M67" i="5"/>
  <c r="M65" i="5"/>
  <c r="M63" i="5"/>
  <c r="M61" i="5"/>
  <c r="M59" i="5"/>
  <c r="M57" i="5"/>
  <c r="M55" i="5"/>
  <c r="M53" i="5"/>
  <c r="M51" i="5"/>
  <c r="M49" i="5"/>
  <c r="M47" i="5"/>
  <c r="M41" i="5"/>
  <c r="M39" i="5"/>
  <c r="M37" i="5"/>
  <c r="M35" i="5"/>
  <c r="M70" i="5"/>
  <c r="M42" i="5"/>
  <c r="M34" i="5"/>
  <c r="M32" i="5"/>
  <c r="M28" i="5"/>
  <c r="M26" i="5"/>
  <c r="M24" i="5"/>
  <c r="M22" i="5"/>
  <c r="M18" i="5"/>
  <c r="M16" i="5"/>
  <c r="M73" i="5"/>
  <c r="M45" i="5"/>
  <c r="M33" i="5"/>
  <c r="M31" i="5"/>
  <c r="M29" i="5"/>
  <c r="M27" i="5"/>
  <c r="M25" i="5"/>
  <c r="M23" i="5"/>
  <c r="M19" i="5"/>
  <c r="M15" i="5"/>
  <c r="I30" i="5"/>
  <c r="J30" i="5"/>
  <c r="M11" i="5"/>
  <c r="M13" i="5"/>
  <c r="M17" i="5"/>
  <c r="M21" i="5"/>
  <c r="M43" i="5"/>
  <c r="H3" i="1"/>
  <c r="M10" i="5"/>
  <c r="M12" i="5"/>
  <c r="J13" i="5" l="1"/>
  <c r="I13" i="5"/>
  <c r="J25" i="5"/>
  <c r="I25" i="5"/>
  <c r="J33" i="5"/>
  <c r="I33" i="5"/>
  <c r="J73" i="5"/>
  <c r="I73" i="5"/>
  <c r="I18" i="5"/>
  <c r="J18" i="5"/>
  <c r="I24" i="5"/>
  <c r="J24" i="5"/>
  <c r="I28" i="5"/>
  <c r="J28" i="5"/>
  <c r="I34" i="5"/>
  <c r="J34" i="5"/>
  <c r="I70" i="5"/>
  <c r="J70" i="5"/>
  <c r="J35" i="5"/>
  <c r="I35" i="5"/>
  <c r="J39" i="5"/>
  <c r="I39" i="5"/>
  <c r="J47" i="5"/>
  <c r="I47" i="5"/>
  <c r="J51" i="5"/>
  <c r="I51" i="5"/>
  <c r="J55" i="5"/>
  <c r="I55" i="5"/>
  <c r="J59" i="5"/>
  <c r="I59" i="5"/>
  <c r="J63" i="5"/>
  <c r="I63" i="5"/>
  <c r="J67" i="5"/>
  <c r="I67" i="5"/>
  <c r="J71" i="5"/>
  <c r="I71" i="5"/>
  <c r="I36" i="5"/>
  <c r="J36" i="5"/>
  <c r="I40" i="5"/>
  <c r="J40" i="5"/>
  <c r="I46" i="5"/>
  <c r="J46" i="5"/>
  <c r="I50" i="5"/>
  <c r="J50" i="5"/>
  <c r="I54" i="5"/>
  <c r="J54" i="5"/>
  <c r="I58" i="5"/>
  <c r="J58" i="5"/>
  <c r="I62" i="5"/>
  <c r="J62" i="5"/>
  <c r="I66" i="5"/>
  <c r="J66" i="5"/>
  <c r="I72" i="5"/>
  <c r="J72" i="5"/>
  <c r="J76" i="5"/>
  <c r="I76" i="5"/>
  <c r="J80" i="5"/>
  <c r="I80" i="5"/>
  <c r="J84" i="5"/>
  <c r="I84" i="5"/>
  <c r="J88" i="5"/>
  <c r="I88" i="5"/>
  <c r="J92" i="5"/>
  <c r="I92" i="5"/>
  <c r="J96" i="5"/>
  <c r="I96" i="5"/>
  <c r="J100" i="5"/>
  <c r="I100" i="5"/>
  <c r="J104" i="5"/>
  <c r="I104" i="5"/>
  <c r="J108" i="5"/>
  <c r="I108" i="5"/>
  <c r="J112" i="5"/>
  <c r="I112" i="5"/>
  <c r="J116" i="5"/>
  <c r="I116" i="5"/>
  <c r="J120" i="5"/>
  <c r="I120" i="5"/>
  <c r="J124" i="5"/>
  <c r="I124" i="5"/>
  <c r="J128" i="5"/>
  <c r="I128" i="5"/>
  <c r="J132" i="5"/>
  <c r="I132" i="5"/>
  <c r="J136" i="5"/>
  <c r="I136" i="5"/>
  <c r="J140" i="5"/>
  <c r="I140" i="5"/>
  <c r="J144" i="5"/>
  <c r="I144" i="5"/>
  <c r="J148" i="5"/>
  <c r="I148" i="5"/>
  <c r="J152" i="5"/>
  <c r="I152" i="5"/>
  <c r="J156" i="5"/>
  <c r="I156" i="5"/>
  <c r="J160" i="5"/>
  <c r="I160" i="5"/>
  <c r="J164" i="5"/>
  <c r="I164" i="5"/>
  <c r="J168" i="5"/>
  <c r="I168" i="5"/>
  <c r="J172" i="5"/>
  <c r="I172" i="5"/>
  <c r="J176" i="5"/>
  <c r="I176" i="5"/>
  <c r="J180" i="5"/>
  <c r="I180" i="5"/>
  <c r="J184" i="5"/>
  <c r="I184" i="5"/>
  <c r="I75" i="5"/>
  <c r="J75" i="5"/>
  <c r="I79" i="5"/>
  <c r="J79" i="5"/>
  <c r="I83" i="5"/>
  <c r="J83" i="5"/>
  <c r="I87" i="5"/>
  <c r="J87" i="5"/>
  <c r="I91" i="5"/>
  <c r="J91" i="5"/>
  <c r="I95" i="5"/>
  <c r="J95" i="5"/>
  <c r="I99" i="5"/>
  <c r="J99" i="5"/>
  <c r="I103" i="5"/>
  <c r="J103" i="5"/>
  <c r="I107" i="5"/>
  <c r="J107" i="5"/>
  <c r="I111" i="5"/>
  <c r="J111" i="5"/>
  <c r="I115" i="5"/>
  <c r="J115" i="5"/>
  <c r="I119" i="5"/>
  <c r="J119" i="5"/>
  <c r="I123" i="5"/>
  <c r="J123" i="5"/>
  <c r="I127" i="5"/>
  <c r="J127" i="5"/>
  <c r="I131" i="5"/>
  <c r="J131" i="5"/>
  <c r="I135" i="5"/>
  <c r="J135" i="5"/>
  <c r="I139" i="5"/>
  <c r="J139" i="5"/>
  <c r="I143" i="5"/>
  <c r="J143" i="5"/>
  <c r="I147" i="5"/>
  <c r="J147" i="5"/>
  <c r="I151" i="5"/>
  <c r="J151" i="5"/>
  <c r="I155" i="5"/>
  <c r="J155" i="5"/>
  <c r="I159" i="5"/>
  <c r="J159" i="5"/>
  <c r="I163" i="5"/>
  <c r="J163" i="5"/>
  <c r="I167" i="5"/>
  <c r="J167" i="5"/>
  <c r="I171" i="5"/>
  <c r="J171" i="5"/>
  <c r="I175" i="5"/>
  <c r="J175" i="5"/>
  <c r="I179" i="5"/>
  <c r="J179" i="5"/>
  <c r="I183" i="5"/>
  <c r="J183" i="5"/>
  <c r="J188" i="5"/>
  <c r="I188" i="5"/>
  <c r="J192" i="5"/>
  <c r="I192" i="5"/>
  <c r="J196" i="5"/>
  <c r="I196" i="5"/>
  <c r="J200" i="5"/>
  <c r="I200" i="5"/>
  <c r="J204" i="5"/>
  <c r="I204" i="5"/>
  <c r="J208" i="5"/>
  <c r="I208" i="5"/>
  <c r="J212" i="5"/>
  <c r="I212" i="5"/>
  <c r="J216" i="5"/>
  <c r="I216" i="5"/>
  <c r="J220" i="5"/>
  <c r="I220" i="5"/>
  <c r="J224" i="5"/>
  <c r="I224" i="5"/>
  <c r="J228" i="5"/>
  <c r="I228" i="5"/>
  <c r="J232" i="5"/>
  <c r="I232" i="5"/>
  <c r="J236" i="5"/>
  <c r="I236" i="5"/>
  <c r="J240" i="5"/>
  <c r="I240" i="5"/>
  <c r="J187" i="5"/>
  <c r="I187" i="5"/>
  <c r="I191" i="5"/>
  <c r="J191" i="5"/>
  <c r="I195" i="5"/>
  <c r="J195" i="5"/>
  <c r="I199" i="5"/>
  <c r="J199" i="5"/>
  <c r="I203" i="5"/>
  <c r="J203" i="5"/>
  <c r="I207" i="5"/>
  <c r="J207" i="5"/>
  <c r="I211" i="5"/>
  <c r="J211" i="5"/>
  <c r="I215" i="5"/>
  <c r="J215" i="5"/>
  <c r="I219" i="5"/>
  <c r="J219" i="5"/>
  <c r="I223" i="5"/>
  <c r="J223" i="5"/>
  <c r="I227" i="5"/>
  <c r="J227" i="5"/>
  <c r="I231" i="5"/>
  <c r="J231" i="5"/>
  <c r="I235" i="5"/>
  <c r="J235" i="5"/>
  <c r="I239" i="5"/>
  <c r="J239" i="5"/>
  <c r="I243" i="5"/>
  <c r="J243" i="5"/>
  <c r="I10" i="5"/>
  <c r="J10" i="5"/>
  <c r="J21" i="5"/>
  <c r="I21" i="5"/>
  <c r="J19" i="5"/>
  <c r="I19" i="5"/>
  <c r="J29" i="5"/>
  <c r="I29" i="5"/>
  <c r="I12" i="5"/>
  <c r="J12" i="5"/>
  <c r="M7" i="5"/>
  <c r="J43" i="5"/>
  <c r="I43" i="5"/>
  <c r="J17" i="5"/>
  <c r="I17" i="5"/>
  <c r="J11" i="5"/>
  <c r="I11" i="5"/>
  <c r="J15" i="5"/>
  <c r="I15" i="5"/>
  <c r="J23" i="5"/>
  <c r="I23" i="5"/>
  <c r="J27" i="5"/>
  <c r="I27" i="5"/>
  <c r="J31" i="5"/>
  <c r="I31" i="5"/>
  <c r="J45" i="5"/>
  <c r="I45" i="5"/>
  <c r="I16" i="5"/>
  <c r="J16" i="5"/>
  <c r="I22" i="5"/>
  <c r="J22" i="5"/>
  <c r="I26" i="5"/>
  <c r="J26" i="5"/>
  <c r="I32" i="5"/>
  <c r="J32" i="5"/>
  <c r="I42" i="5"/>
  <c r="J42" i="5"/>
  <c r="J37" i="5"/>
  <c r="I37" i="5"/>
  <c r="J41" i="5"/>
  <c r="I41" i="5"/>
  <c r="J49" i="5"/>
  <c r="I49" i="5"/>
  <c r="J53" i="5"/>
  <c r="I53" i="5"/>
  <c r="J57" i="5"/>
  <c r="I57" i="5"/>
  <c r="J61" i="5"/>
  <c r="I61" i="5"/>
  <c r="J65" i="5"/>
  <c r="I65" i="5"/>
  <c r="J69" i="5"/>
  <c r="I69" i="5"/>
  <c r="I20" i="5"/>
  <c r="J20" i="5"/>
  <c r="I38" i="5"/>
  <c r="J38" i="5"/>
  <c r="I44" i="5"/>
  <c r="J44" i="5"/>
  <c r="I48" i="5"/>
  <c r="J48" i="5"/>
  <c r="I52" i="5"/>
  <c r="J52" i="5"/>
  <c r="I56" i="5"/>
  <c r="J56" i="5"/>
  <c r="I60" i="5"/>
  <c r="J60" i="5"/>
  <c r="I64" i="5"/>
  <c r="J64" i="5"/>
  <c r="I68" i="5"/>
  <c r="J68" i="5"/>
  <c r="J74" i="5"/>
  <c r="I74" i="5"/>
  <c r="J78" i="5"/>
  <c r="I78" i="5"/>
  <c r="J82" i="5"/>
  <c r="I82" i="5"/>
  <c r="J86" i="5"/>
  <c r="I86" i="5"/>
  <c r="J90" i="5"/>
  <c r="I90" i="5"/>
  <c r="J94" i="5"/>
  <c r="I94" i="5"/>
  <c r="J98" i="5"/>
  <c r="I98" i="5"/>
  <c r="J102" i="5"/>
  <c r="I102" i="5"/>
  <c r="J106" i="5"/>
  <c r="I106" i="5"/>
  <c r="J110" i="5"/>
  <c r="I110" i="5"/>
  <c r="J114" i="5"/>
  <c r="I114" i="5"/>
  <c r="J118" i="5"/>
  <c r="I118" i="5"/>
  <c r="J122" i="5"/>
  <c r="I122" i="5"/>
  <c r="J126" i="5"/>
  <c r="I126" i="5"/>
  <c r="J130" i="5"/>
  <c r="I130" i="5"/>
  <c r="J134" i="5"/>
  <c r="I134" i="5"/>
  <c r="J138" i="5"/>
  <c r="I138" i="5"/>
  <c r="J142" i="5"/>
  <c r="I142" i="5"/>
  <c r="J146" i="5"/>
  <c r="I146" i="5"/>
  <c r="J150" i="5"/>
  <c r="I150" i="5"/>
  <c r="J154" i="5"/>
  <c r="I154" i="5"/>
  <c r="J158" i="5"/>
  <c r="I158" i="5"/>
  <c r="J162" i="5"/>
  <c r="I162" i="5"/>
  <c r="J166" i="5"/>
  <c r="I166" i="5"/>
  <c r="J170" i="5"/>
  <c r="I170" i="5"/>
  <c r="J174" i="5"/>
  <c r="I174" i="5"/>
  <c r="J178" i="5"/>
  <c r="I178" i="5"/>
  <c r="J182" i="5"/>
  <c r="I182" i="5"/>
  <c r="J186" i="5"/>
  <c r="I186" i="5"/>
  <c r="I77" i="5"/>
  <c r="J77" i="5"/>
  <c r="I81" i="5"/>
  <c r="J81" i="5"/>
  <c r="I85" i="5"/>
  <c r="J85" i="5"/>
  <c r="I89" i="5"/>
  <c r="J89" i="5"/>
  <c r="I93" i="5"/>
  <c r="J93" i="5"/>
  <c r="I97" i="5"/>
  <c r="J97" i="5"/>
  <c r="I101" i="5"/>
  <c r="J101" i="5"/>
  <c r="I105" i="5"/>
  <c r="J105" i="5"/>
  <c r="I109" i="5"/>
  <c r="J109" i="5"/>
  <c r="I113" i="5"/>
  <c r="J113" i="5"/>
  <c r="I117" i="5"/>
  <c r="J117" i="5"/>
  <c r="I121" i="5"/>
  <c r="J121" i="5"/>
  <c r="I125" i="5"/>
  <c r="J125" i="5"/>
  <c r="I129" i="5"/>
  <c r="J129" i="5"/>
  <c r="I133" i="5"/>
  <c r="J133" i="5"/>
  <c r="I137" i="5"/>
  <c r="J137" i="5"/>
  <c r="I141" i="5"/>
  <c r="J141" i="5"/>
  <c r="I145" i="5"/>
  <c r="J145" i="5"/>
  <c r="I149" i="5"/>
  <c r="J149" i="5"/>
  <c r="I153" i="5"/>
  <c r="J153" i="5"/>
  <c r="I157" i="5"/>
  <c r="J157" i="5"/>
  <c r="I161" i="5"/>
  <c r="J161" i="5"/>
  <c r="I165" i="5"/>
  <c r="J165" i="5"/>
  <c r="I169" i="5"/>
  <c r="J169" i="5"/>
  <c r="I173" i="5"/>
  <c r="J173" i="5"/>
  <c r="I177" i="5"/>
  <c r="J177" i="5"/>
  <c r="I181" i="5"/>
  <c r="J181" i="5"/>
  <c r="I185" i="5"/>
  <c r="J185" i="5"/>
  <c r="J190" i="5"/>
  <c r="I190" i="5"/>
  <c r="J194" i="5"/>
  <c r="I194" i="5"/>
  <c r="J198" i="5"/>
  <c r="I198" i="5"/>
  <c r="J202" i="5"/>
  <c r="I202" i="5"/>
  <c r="J206" i="5"/>
  <c r="I206" i="5"/>
  <c r="J210" i="5"/>
  <c r="I210" i="5"/>
  <c r="J214" i="5"/>
  <c r="I214" i="5"/>
  <c r="J218" i="5"/>
  <c r="I218" i="5"/>
  <c r="J222" i="5"/>
  <c r="I222" i="5"/>
  <c r="J226" i="5"/>
  <c r="I226" i="5"/>
  <c r="J230" i="5"/>
  <c r="I230" i="5"/>
  <c r="J234" i="5"/>
  <c r="I234" i="5"/>
  <c r="J238" i="5"/>
  <c r="I238" i="5"/>
  <c r="J242" i="5"/>
  <c r="I242" i="5"/>
  <c r="I189" i="5"/>
  <c r="J189" i="5"/>
  <c r="I193" i="5"/>
  <c r="J193" i="5"/>
  <c r="I197" i="5"/>
  <c r="J197" i="5"/>
  <c r="I201" i="5"/>
  <c r="J201" i="5"/>
  <c r="I205" i="5"/>
  <c r="J205" i="5"/>
  <c r="I209" i="5"/>
  <c r="J209" i="5"/>
  <c r="I213" i="5"/>
  <c r="J213" i="5"/>
  <c r="I217" i="5"/>
  <c r="J217" i="5"/>
  <c r="I221" i="5"/>
  <c r="J221" i="5"/>
  <c r="I225" i="5"/>
  <c r="J225" i="5"/>
  <c r="I229" i="5"/>
  <c r="J229" i="5"/>
  <c r="I233" i="5"/>
  <c r="J233" i="5"/>
  <c r="I237" i="5"/>
  <c r="J237" i="5"/>
  <c r="I241" i="5"/>
  <c r="J241" i="5"/>
  <c r="J8" i="5" l="1"/>
  <c r="I8" i="5"/>
  <c r="L15" i="4" l="1"/>
  <c r="P15" i="4" s="1"/>
  <c r="Q15" i="4" l="1"/>
  <c r="Q16" i="4" s="1"/>
  <c r="H4" i="4" s="1"/>
  <c r="P16" i="4"/>
  <c r="R16" i="4" s="1"/>
</calcChain>
</file>

<file path=xl/sharedStrings.xml><?xml version="1.0" encoding="utf-8"?>
<sst xmlns="http://schemas.openxmlformats.org/spreadsheetml/2006/main" count="620" uniqueCount="365">
  <si>
    <t xml:space="preserve">KIVS ID                       </t>
  </si>
  <si>
    <t xml:space="preserve">Kód                
uživatele          </t>
  </si>
  <si>
    <t xml:space="preserve">Cena 
ZA ZŘÍZENÍ </t>
  </si>
  <si>
    <t xml:space="preserve">Cena 
MĚSÍČNÍ </t>
  </si>
  <si>
    <t>Místo poskytování služby</t>
  </si>
  <si>
    <t>Parametry</t>
  </si>
  <si>
    <t xml:space="preserve">RUAIN 
Adresní místo </t>
  </si>
  <si>
    <t xml:space="preserve">Kraj </t>
  </si>
  <si>
    <t xml:space="preserve">Okres </t>
  </si>
  <si>
    <t xml:space="preserve">Obec </t>
  </si>
  <si>
    <t xml:space="preserve">Část obce </t>
  </si>
  <si>
    <t xml:space="preserve">Ulice </t>
  </si>
  <si>
    <t>Č.P.</t>
  </si>
  <si>
    <t>Č.O.</t>
  </si>
  <si>
    <t>Písm.</t>
  </si>
  <si>
    <t>Číslovací  
plán</t>
  </si>
  <si>
    <t>Hlasová
VPN</t>
  </si>
  <si>
    <t>Paušální
platba za
hovorné</t>
  </si>
  <si>
    <t>Tarifikační 
impulsy</t>
  </si>
  <si>
    <t>Omezení
odchozích
volání</t>
  </si>
  <si>
    <t>Výkaz
hovorů
poštou</t>
  </si>
  <si>
    <t>Výkaz
hovorů
on-line</t>
  </si>
  <si>
    <t>Komentář</t>
  </si>
  <si>
    <t xml:space="preserve">ČP-1000 </t>
  </si>
  <si>
    <t xml:space="preserve">VPN-HL-N </t>
  </si>
  <si>
    <t xml:space="preserve">FLAT-RATE-NE </t>
  </si>
  <si>
    <t xml:space="preserve">AOT-NE </t>
  </si>
  <si>
    <t xml:space="preserve">IZV-NE </t>
  </si>
  <si>
    <t xml:space="preserve">OMEZ-NE </t>
  </si>
  <si>
    <t xml:space="preserve">VHP-STD </t>
  </si>
  <si>
    <t xml:space="preserve">VH-OL-NE </t>
  </si>
  <si>
    <t>Tarifikace</t>
  </si>
  <si>
    <t xml:space="preserve">MARS </t>
  </si>
  <si>
    <t>id kat listu</t>
  </si>
  <si>
    <t>cislo balicku</t>
  </si>
  <si>
    <t>HLAS_ISDN30_001.01</t>
  </si>
  <si>
    <t>Katalogový 
list</t>
  </si>
  <si>
    <t>Centrální zadavatel</t>
  </si>
  <si>
    <t>Poskytovatel</t>
  </si>
  <si>
    <t xml:space="preserve"> </t>
  </si>
  <si>
    <t>Počet služeb v listu:</t>
  </si>
  <si>
    <t>-----------------------</t>
  </si>
  <si>
    <t>H-3I001-000539</t>
  </si>
  <si>
    <t>ČOI</t>
  </si>
  <si>
    <t>Hlavní město Praha</t>
  </si>
  <si>
    <t>Praha</t>
  </si>
  <si>
    <t>Nové Město</t>
  </si>
  <si>
    <t>Štěpánská</t>
  </si>
  <si>
    <t/>
  </si>
  <si>
    <t>Mezinárodní hovory</t>
  </si>
  <si>
    <t>Název skupiny parametrů</t>
  </si>
  <si>
    <t>kontrola</t>
  </si>
  <si>
    <t>Pevná síť
(silný i slabý provoz)</t>
  </si>
  <si>
    <t>Mobilní síť
(silný i slabý provoz)</t>
  </si>
  <si>
    <t>mezinárodní volání</t>
  </si>
  <si>
    <t>Typ destinace</t>
  </si>
  <si>
    <t>% váhy</t>
  </si>
  <si>
    <t>Počet</t>
  </si>
  <si>
    <t>%</t>
  </si>
  <si>
    <t>část %</t>
  </si>
  <si>
    <t>Německo</t>
  </si>
  <si>
    <t>S</t>
  </si>
  <si>
    <t>Polsko</t>
  </si>
  <si>
    <t>EU</t>
  </si>
  <si>
    <t>Širší EU</t>
  </si>
  <si>
    <t>Rakousko</t>
  </si>
  <si>
    <t>A</t>
  </si>
  <si>
    <t>Ostatní významnější</t>
  </si>
  <si>
    <t>Slovensko</t>
  </si>
  <si>
    <t>O</t>
  </si>
  <si>
    <t>Ostatní</t>
  </si>
  <si>
    <t>Austrálie</t>
  </si>
  <si>
    <t>Belgie</t>
  </si>
  <si>
    <t>Dánsko</t>
  </si>
  <si>
    <t>Finsko</t>
  </si>
  <si>
    <t>Francie</t>
  </si>
  <si>
    <t>Irsko</t>
  </si>
  <si>
    <t>Itálie a Vatikán</t>
  </si>
  <si>
    <t>Izrael</t>
  </si>
  <si>
    <t>Kanada</t>
  </si>
  <si>
    <t>Kypr</t>
  </si>
  <si>
    <t>Lucembursko</t>
  </si>
  <si>
    <t>Maďarsko</t>
  </si>
  <si>
    <t>Nizozemsko</t>
  </si>
  <si>
    <t>Norsko</t>
  </si>
  <si>
    <t>Portugalsko</t>
  </si>
  <si>
    <t>Řecko</t>
  </si>
  <si>
    <t>Slovinsko</t>
  </si>
  <si>
    <t>Spojené státy americké</t>
  </si>
  <si>
    <t>Španělsko</t>
  </si>
  <si>
    <t>Švédsko</t>
  </si>
  <si>
    <t>Švýcarsko</t>
  </si>
  <si>
    <t>Velká Británie</t>
  </si>
  <si>
    <t>Argentina</t>
  </si>
  <si>
    <t>Bělorusko</t>
  </si>
  <si>
    <t>Bosna a Hercegovina</t>
  </si>
  <si>
    <t>Bulharsko</t>
  </si>
  <si>
    <t>Černá Hora</t>
  </si>
  <si>
    <t>Estonsko</t>
  </si>
  <si>
    <t>Hongkong</t>
  </si>
  <si>
    <t>Chorvatsko</t>
  </si>
  <si>
    <t>Japonsko</t>
  </si>
  <si>
    <t>Korea</t>
  </si>
  <si>
    <t>Lichtenštejnsko</t>
  </si>
  <si>
    <t>Litva</t>
  </si>
  <si>
    <t>Monako</t>
  </si>
  <si>
    <t>Nový Zéland</t>
  </si>
  <si>
    <t>Rumunsko</t>
  </si>
  <si>
    <t>San Marino</t>
  </si>
  <si>
    <t>Singapur</t>
  </si>
  <si>
    <t>Srbsko</t>
  </si>
  <si>
    <t>Albánie</t>
  </si>
  <si>
    <t>Alžírsko</t>
  </si>
  <si>
    <t>Andorra</t>
  </si>
  <si>
    <t>Arménie</t>
  </si>
  <si>
    <t>Ázerbájdžán</t>
  </si>
  <si>
    <t>Brazílie</t>
  </si>
  <si>
    <t>Čína</t>
  </si>
  <si>
    <t>Faerské ostrovy</t>
  </si>
  <si>
    <t>Gruzie</t>
  </si>
  <si>
    <t>Island</t>
  </si>
  <si>
    <t>Jižní Afrika</t>
  </si>
  <si>
    <t>Kazachstán</t>
  </si>
  <si>
    <t>Lotyšsko</t>
  </si>
  <si>
    <t>Makedonie</t>
  </si>
  <si>
    <t>Malta</t>
  </si>
  <si>
    <t>Maroko</t>
  </si>
  <si>
    <t>Moldavsko</t>
  </si>
  <si>
    <t>Rusko</t>
  </si>
  <si>
    <t>Spojené arabské emiráty</t>
  </si>
  <si>
    <t>Tunisko</t>
  </si>
  <si>
    <t>Turecko</t>
  </si>
  <si>
    <t>Ukrajina</t>
  </si>
  <si>
    <t>Americká Samoa</t>
  </si>
  <si>
    <t>Americké Panenské ostrovy</t>
  </si>
  <si>
    <t>Aruba</t>
  </si>
  <si>
    <t>Britské Panenské ostrovy</t>
  </si>
  <si>
    <t>Egypt</t>
  </si>
  <si>
    <t>Filipíny</t>
  </si>
  <si>
    <t>Gibraltar</t>
  </si>
  <si>
    <t>Chile</t>
  </si>
  <si>
    <t>Libye</t>
  </si>
  <si>
    <t>Malajsie</t>
  </si>
  <si>
    <t>Malawi</t>
  </si>
  <si>
    <t>Mexiko</t>
  </si>
  <si>
    <t>Peru</t>
  </si>
  <si>
    <t>Portoriko</t>
  </si>
  <si>
    <t>Salvador</t>
  </si>
  <si>
    <t>Sýrie</t>
  </si>
  <si>
    <t>Thajsko</t>
  </si>
  <si>
    <t>Tchaj-wan</t>
  </si>
  <si>
    <t>Turkmenistán</t>
  </si>
  <si>
    <t>Uzbekistán</t>
  </si>
  <si>
    <t>Zimbabwe</t>
  </si>
  <si>
    <t>Angola</t>
  </si>
  <si>
    <t>Anguilla</t>
  </si>
  <si>
    <t>Antigua a Barbuda</t>
  </si>
  <si>
    <t>Bahrajn</t>
  </si>
  <si>
    <t>Barbados</t>
  </si>
  <si>
    <t>Belize</t>
  </si>
  <si>
    <t>Benin</t>
  </si>
  <si>
    <t>Bermudy</t>
  </si>
  <si>
    <t>Brunej</t>
  </si>
  <si>
    <t>Dominika</t>
  </si>
  <si>
    <t>Dominikánská republika</t>
  </si>
  <si>
    <t>Ekvádor</t>
  </si>
  <si>
    <t>Francouzská Guyana</t>
  </si>
  <si>
    <t>Grenada</t>
  </si>
  <si>
    <t>Grónsko</t>
  </si>
  <si>
    <t>Guadeloupe</t>
  </si>
  <si>
    <t>Guatemala</t>
  </si>
  <si>
    <t>Indie</t>
  </si>
  <si>
    <t>Indonésie</t>
  </si>
  <si>
    <t>Írán</t>
  </si>
  <si>
    <t>Jamajka</t>
  </si>
  <si>
    <t>Jordánsko</t>
  </si>
  <si>
    <t>Kajmanské ostrovy</t>
  </si>
  <si>
    <t>Katar</t>
  </si>
  <si>
    <t>Keňa</t>
  </si>
  <si>
    <t>Kongo</t>
  </si>
  <si>
    <t>Konžská dem. republika</t>
  </si>
  <si>
    <t>Kuba</t>
  </si>
  <si>
    <t>Kuvajt</t>
  </si>
  <si>
    <t>Kyrgyzstán</t>
  </si>
  <si>
    <t>Libanon</t>
  </si>
  <si>
    <t>Macao</t>
  </si>
  <si>
    <t>Martinik</t>
  </si>
  <si>
    <t>Mongolsko</t>
  </si>
  <si>
    <t>Montserrat</t>
  </si>
  <si>
    <t>Niger</t>
  </si>
  <si>
    <t>Nigérie</t>
  </si>
  <si>
    <t>Pákistán</t>
  </si>
  <si>
    <t>Palestina</t>
  </si>
  <si>
    <t>Paraguay</t>
  </si>
  <si>
    <t>Pobřeží slonoviny</t>
  </si>
  <si>
    <t>Réunion</t>
  </si>
  <si>
    <t>Saint Pierre a Miquelon</t>
  </si>
  <si>
    <t>Saúdská Arábie</t>
  </si>
  <si>
    <t>Svatá Lucie</t>
  </si>
  <si>
    <t>Svatý Kryštof a Nevis</t>
  </si>
  <si>
    <t>Svatý Vincenc a Grenadiny</t>
  </si>
  <si>
    <t>Tádžikistán</t>
  </si>
  <si>
    <t>Turks a Caicos</t>
  </si>
  <si>
    <t>Uganda</t>
  </si>
  <si>
    <t>Venezuela</t>
  </si>
  <si>
    <t>Vietnam</t>
  </si>
  <si>
    <t>Zambie</t>
  </si>
  <si>
    <t>Afghánistán</t>
  </si>
  <si>
    <t>Ascension</t>
  </si>
  <si>
    <t>Australská teritoria</t>
  </si>
  <si>
    <t>Bahamy</t>
  </si>
  <si>
    <t>Bangladéš</t>
  </si>
  <si>
    <t>Bhútán</t>
  </si>
  <si>
    <t>Bolívie</t>
  </si>
  <si>
    <t>Botswana</t>
  </si>
  <si>
    <t>Burkina Faso</t>
  </si>
  <si>
    <t>Burundi</t>
  </si>
  <si>
    <t>Cookovy ostrovy</t>
  </si>
  <si>
    <t>Čad</t>
  </si>
  <si>
    <t>Diego Garcia</t>
  </si>
  <si>
    <t>Džibutsko</t>
  </si>
  <si>
    <t>Eritrea</t>
  </si>
  <si>
    <t>Etiopie</t>
  </si>
  <si>
    <t>Falklandy</t>
  </si>
  <si>
    <t>Fidži</t>
  </si>
  <si>
    <t>Francouzská Polynésie</t>
  </si>
  <si>
    <t>Gabon</t>
  </si>
  <si>
    <t>Gambie</t>
  </si>
  <si>
    <t>Ghana</t>
  </si>
  <si>
    <t>Guam</t>
  </si>
  <si>
    <t>Guinea</t>
  </si>
  <si>
    <t>Guinea-Bissau</t>
  </si>
  <si>
    <t>Guyana</t>
  </si>
  <si>
    <t>Haiti</t>
  </si>
  <si>
    <t>Honduras</t>
  </si>
  <si>
    <t>Irák</t>
  </si>
  <si>
    <t>Jemen</t>
  </si>
  <si>
    <t>Kambodža</t>
  </si>
  <si>
    <t>Kamerun</t>
  </si>
  <si>
    <t>Kapverdy</t>
  </si>
  <si>
    <t>Kiribati</t>
  </si>
  <si>
    <t>Kolumbie</t>
  </si>
  <si>
    <t>Komory a Mayotte</t>
  </si>
  <si>
    <t>Korejská lid. dem. republika</t>
  </si>
  <si>
    <t>Kostarika</t>
  </si>
  <si>
    <t>Laos</t>
  </si>
  <si>
    <t>Lesotho</t>
  </si>
  <si>
    <t>Libérie</t>
  </si>
  <si>
    <t>Madagaskar</t>
  </si>
  <si>
    <t>Maledivy</t>
  </si>
  <si>
    <t>Mali</t>
  </si>
  <si>
    <t>Marshallovy ostrovy</t>
  </si>
  <si>
    <t>Mauricius</t>
  </si>
  <si>
    <t>Mauritánie</t>
  </si>
  <si>
    <t>Mikronésie</t>
  </si>
  <si>
    <t>Mosambik</t>
  </si>
  <si>
    <t>Myanmar (Barma)</t>
  </si>
  <si>
    <t>Namibie</t>
  </si>
  <si>
    <t>Nauru</t>
  </si>
  <si>
    <t>Nepál</t>
  </si>
  <si>
    <t>Nikaragua</t>
  </si>
  <si>
    <t>Niue</t>
  </si>
  <si>
    <t>Nizozemské Antily</t>
  </si>
  <si>
    <t>Nová Kaledonie</t>
  </si>
  <si>
    <t>Omán</t>
  </si>
  <si>
    <t>Palau</t>
  </si>
  <si>
    <t>Panama</t>
  </si>
  <si>
    <t>Papua Nová Guinea</t>
  </si>
  <si>
    <t>Rovníková Guinea</t>
  </si>
  <si>
    <t>Rwanda</t>
  </si>
  <si>
    <t>Samoa</t>
  </si>
  <si>
    <t>Senegal</t>
  </si>
  <si>
    <t>Severní Mariany</t>
  </si>
  <si>
    <t>Seychely</t>
  </si>
  <si>
    <t>Sierra Leone</t>
  </si>
  <si>
    <t>Somálsko</t>
  </si>
  <si>
    <t>Srí Lanka</t>
  </si>
  <si>
    <t>Středoafrická republika</t>
  </si>
  <si>
    <t>Súdán</t>
  </si>
  <si>
    <t>Surinam</t>
  </si>
  <si>
    <t>Svatá Helena</t>
  </si>
  <si>
    <t>Svatý Tomáš</t>
  </si>
  <si>
    <t>Svazijsko</t>
  </si>
  <si>
    <t>Šalamounovy ostrovy</t>
  </si>
  <si>
    <t>Tanzanie</t>
  </si>
  <si>
    <t>Togo</t>
  </si>
  <si>
    <t>Tokelau</t>
  </si>
  <si>
    <t>Tonga</t>
  </si>
  <si>
    <t>Trinidad a Tobago</t>
  </si>
  <si>
    <t>Tuvalu</t>
  </si>
  <si>
    <t>Uruguay</t>
  </si>
  <si>
    <t>Vanuatu</t>
  </si>
  <si>
    <t>Východní Timor</t>
  </si>
  <si>
    <t>Wallis a Futuna</t>
  </si>
  <si>
    <t>Inmarsat mini-M</t>
  </si>
  <si>
    <t>Mezinárodní globální sítě</t>
  </si>
  <si>
    <t>Inmarsat B</t>
  </si>
  <si>
    <t>Inmarsat M</t>
  </si>
  <si>
    <t>Iridium 8817</t>
  </si>
  <si>
    <t>Inmarsat A</t>
  </si>
  <si>
    <t>Inmarsat Aero</t>
  </si>
  <si>
    <t>Iridium 8816</t>
  </si>
  <si>
    <t>Katalogový list</t>
  </si>
  <si>
    <t>Hovorné
pro hodnocení</t>
  </si>
  <si>
    <t>Pořadí dávky</t>
  </si>
  <si>
    <t>------------------------</t>
  </si>
  <si>
    <t>Směr volání</t>
  </si>
  <si>
    <t>Název</t>
  </si>
  <si>
    <t>Popis</t>
  </si>
  <si>
    <t>Koeficient</t>
  </si>
  <si>
    <t>Kód parametru</t>
  </si>
  <si>
    <t>Cena za volání pro tarifikaci
MARS</t>
  </si>
  <si>
    <t>CELKEM</t>
  </si>
  <si>
    <t>neveřejné negeografické sítě</t>
  </si>
  <si>
    <t>Volání do neveřejných negeografických sítí
(ČD, MO, MV a další) – 972, 973, 974, 95</t>
  </si>
  <si>
    <t>mobilní v ČR</t>
  </si>
  <si>
    <t>Mobilní volání do sítí v ČR</t>
  </si>
  <si>
    <t>vytáčené připojení k internetu</t>
  </si>
  <si>
    <t>Vytáčené připojení k internetu prostřednictvím telefonní linky</t>
  </si>
  <si>
    <t>hlasová VPN zákazníka</t>
  </si>
  <si>
    <t>Volání v rámci hlasové VPN zákazníka. Jedná se o volání v rámci hlasové VPN, poskytované jedním operátorem
(pro lokality, poskytované tímto operátorem)</t>
  </si>
  <si>
    <t>mezinárodní</t>
  </si>
  <si>
    <t>U tohoto poptávkového listu je třeba vyplnit všechny tři listy.</t>
  </si>
  <si>
    <t>Telefonní číslo</t>
  </si>
  <si>
    <t>296366xxx</t>
  </si>
  <si>
    <t>GPS N</t>
  </si>
  <si>
    <t>GPS E</t>
  </si>
  <si>
    <t>Poptávkový list č.</t>
  </si>
  <si>
    <t>Celková maximální přípustná cena pro hodnocení</t>
  </si>
  <si>
    <t xml:space="preserve">Nabídková cena CELKOVÁ 
pro hodnocení </t>
  </si>
  <si>
    <t xml:space="preserve">Nabídková cena 
CELKOVÁ </t>
  </si>
  <si>
    <t>Maximální přípustná cena MĚSÍČNÍ</t>
  </si>
  <si>
    <t>Maximální přípustná celková cena po dobu trvání služby</t>
  </si>
  <si>
    <t>Preferované státy</t>
  </si>
  <si>
    <t>Garantovaná dostupnost</t>
  </si>
  <si>
    <t>SLA-HL-99,0</t>
  </si>
  <si>
    <t>Počet
hlasových  
kanálů</t>
  </si>
  <si>
    <t xml:space="preserve">Kanálů-30 </t>
  </si>
  <si>
    <t>Identifikace 
zlomyslných 
volání</t>
  </si>
  <si>
    <t>počet min místní/meziměstské</t>
  </si>
  <si>
    <t>počet min do mobilní sítě</t>
  </si>
  <si>
    <t>počet min barevné linky ( 800, 84.. atd.)</t>
  </si>
  <si>
    <t>pozn</t>
  </si>
  <si>
    <t>místní a meziměstské</t>
  </si>
  <si>
    <t>Místní  a meziměstské volání v rámci ČR
(cena bez rozlišení silného a slabého provozu)</t>
  </si>
  <si>
    <t>volání se sdílenými náklady</t>
  </si>
  <si>
    <t xml:space="preserve">Volání na linku se sdílenými náklady tzv. modrá linka
</t>
  </si>
  <si>
    <t>volání na univerzální přístupové číslo</t>
  </si>
  <si>
    <t>Volání v rámci univerzálního přístupového čísla tzv. bílá linka</t>
  </si>
  <si>
    <t>Cena za volání za 1 minutu</t>
  </si>
  <si>
    <t>Maximální přípustná cena Pevná síť  (silný i slabý provoz)</t>
  </si>
  <si>
    <t>Maximální přípustná cena Mobilní síť  (silný i slabý provoz)</t>
  </si>
  <si>
    <t xml:space="preserve">počet min zahraničí </t>
  </si>
  <si>
    <t>Místní a meziměstské volání v ČR – 1+1 
Volání do neveřejných negeografických sítí – 1+1 
Mobilní volání v ČR – 1+1 
Mezinárodní hovory (fixní + mobilní) – 1+1 
Vytáčené připojení k internetu – 120+60 
Volání v rámci hlasové VPN zákazníka – 1+1                                          Volání  na číslo se sdílenými náklady v ČR ( modré číslo ) – 1+1                        Volání  na univerzální přístupové číslo v ČR ( bílé číslo ) – 1+1</t>
  </si>
  <si>
    <t>Celkem:</t>
  </si>
  <si>
    <t>Počtem min se rozumí průměrná hodnota za období 3 měsíců</t>
  </si>
  <si>
    <t>MARS*</t>
  </si>
  <si>
    <t xml:space="preserve">* tímto koeficientem tarifikace se násobí ceny v buňkách H8, H9, H10, H11, H12, H13, H14. Tento výpočet  bude stanovovat výsledné ceny pro jednotlivé směry volání </t>
  </si>
  <si>
    <t>HLAS_ISDN30_001.01-HOV</t>
  </si>
  <si>
    <t>Doba trvání služby v měsících</t>
  </si>
  <si>
    <r>
      <rPr>
        <sz val="12"/>
        <color theme="1"/>
        <rFont val="Calibri"/>
        <family val="2"/>
        <scheme val="minor"/>
      </rPr>
      <t>Dynamický nákupní systém</t>
    </r>
    <r>
      <rPr>
        <b/>
        <sz val="12"/>
        <color theme="1"/>
        <rFont val="Calibri"/>
        <family val="2"/>
        <scheme val="minor"/>
      </rPr>
      <t xml:space="preserve">
Poskytování služeb KIVS 2017 - 2021</t>
    </r>
  </si>
  <si>
    <r>
      <t xml:space="preserve">Dynamický nákupní systém
</t>
    </r>
    <r>
      <rPr>
        <b/>
        <sz val="20"/>
        <color theme="1"/>
        <rFont val="Verdana"/>
        <family val="2"/>
      </rPr>
      <t>Poskytování služeb KIVS 2017 - 2021</t>
    </r>
  </si>
  <si>
    <t>Cena za volání pro tarifikaci MARS za 1 minutu</t>
  </si>
  <si>
    <t>Maximální přípustná cena pro tarifikaci MARS za 1 minutu</t>
  </si>
  <si>
    <t>Poměr volání pro tarifikaci
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</si>
</sst>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\-@\-"/>
    <numFmt numFmtId="165" formatCode="\-0\-"/>
    <numFmt numFmtId="166" formatCode="#,##0.0000"/>
    <numFmt numFmtId="167" formatCode="0.000%"/>
    <numFmt numFmtId="168" formatCode="#,##0.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Verdana"/>
      <family val="2"/>
    </font>
    <font>
      <b/>
      <sz val="20"/>
      <color theme="1"/>
      <name val="Verdana"/>
      <family val="2"/>
    </font>
    <font>
      <sz val="10"/>
      <color theme="1"/>
      <name val="Verdana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5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5422223578601"/>
      </left>
      <right/>
      <top/>
      <bottom style="thin">
        <color auto="1"/>
      </bottom>
      <diagonal/>
    </border>
    <border>
      <left style="thin">
        <color theme="0" tint="-0.4999542222357860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</cellStyleXfs>
  <cellXfs count="275">
    <xf numFmtId="0" fontId="0" fillId="0" borderId="0" xfId="0"/>
    <xf numFmtId="0" fontId="3" fillId="2" borderId="55" xfId="7" applyFont="1" applyFill="1" applyBorder="1" applyAlignment="1" applyProtection="1">
      <alignment horizontal="center" vertical="center" wrapText="1"/>
      <protection hidden="1"/>
    </xf>
    <xf numFmtId="0" fontId="3" fillId="2" borderId="3" xfId="7" applyFont="1" applyFill="1" applyBorder="1" applyAlignment="1" applyProtection="1">
      <alignment horizontal="center" vertical="center"/>
      <protection hidden="1"/>
    </xf>
    <xf numFmtId="0" fontId="3" fillId="2" borderId="70" xfId="7" applyFont="1" applyFill="1" applyBorder="1" applyAlignment="1" applyProtection="1">
      <alignment horizontal="center" vertical="center" wrapText="1"/>
      <protection hidden="1"/>
    </xf>
    <xf numFmtId="0" fontId="3" fillId="2" borderId="1" xfId="7" applyFont="1" applyFill="1" applyBorder="1" applyAlignment="1" applyProtection="1">
      <alignment horizontal="left" vertical="center"/>
      <protection hidden="1"/>
    </xf>
    <xf numFmtId="0" fontId="3" fillId="2" borderId="16" xfId="7" applyFont="1" applyFill="1" applyBorder="1" applyAlignment="1" applyProtection="1">
      <alignment horizontal="left" vertical="center"/>
      <protection hidden="1"/>
    </xf>
    <xf numFmtId="0" fontId="4" fillId="0" borderId="52" xfId="7" applyFont="1" applyBorder="1" applyAlignment="1">
      <alignment horizontal="center"/>
    </xf>
    <xf numFmtId="0" fontId="3" fillId="2" borderId="44" xfId="7" applyFont="1" applyFill="1" applyBorder="1" applyAlignment="1" applyProtection="1">
      <alignment horizontal="center" vertical="center" wrapText="1"/>
      <protection hidden="1"/>
    </xf>
    <xf numFmtId="0" fontId="3" fillId="2" borderId="78" xfId="7" applyFont="1" applyFill="1" applyBorder="1" applyAlignment="1" applyProtection="1">
      <alignment horizontal="center" vertical="center"/>
      <protection hidden="1"/>
    </xf>
    <xf numFmtId="0" fontId="3" fillId="2" borderId="77" xfId="7" applyFont="1" applyFill="1" applyBorder="1" applyAlignment="1" applyProtection="1">
      <alignment horizontal="center" vertical="center"/>
      <protection hidden="1"/>
    </xf>
    <xf numFmtId="0" fontId="3" fillId="2" borderId="69" xfId="7" applyFont="1" applyFill="1" applyBorder="1" applyAlignment="1" applyProtection="1">
      <alignment horizontal="center" vertical="center"/>
      <protection hidden="1"/>
    </xf>
    <xf numFmtId="0" fontId="3" fillId="2" borderId="4" xfId="7" applyFont="1" applyFill="1" applyBorder="1" applyAlignment="1" applyProtection="1">
      <alignment horizontal="center" vertical="center" wrapText="1"/>
      <protection hidden="1"/>
    </xf>
    <xf numFmtId="0" fontId="3" fillId="2" borderId="31" xfId="7" applyFont="1" applyFill="1" applyBorder="1" applyAlignment="1" applyProtection="1">
      <alignment horizontal="center" vertical="center" wrapText="1"/>
      <protection hidden="1"/>
    </xf>
    <xf numFmtId="0" fontId="3" fillId="2" borderId="61" xfId="7" applyFont="1" applyFill="1" applyBorder="1" applyAlignment="1" applyProtection="1">
      <alignment horizontal="center" vertical="center" wrapText="1"/>
      <protection hidden="1"/>
    </xf>
    <xf numFmtId="0" fontId="3" fillId="2" borderId="76" xfId="7" applyFont="1" applyFill="1" applyBorder="1" applyAlignment="1" applyProtection="1">
      <alignment horizontal="center" vertical="center" wrapText="1"/>
      <protection hidden="1"/>
    </xf>
    <xf numFmtId="0" fontId="2" fillId="5" borderId="10" xfId="7" applyFont="1" applyFill="1" applyBorder="1" applyAlignment="1" applyProtection="1">
      <alignment horizontal="center"/>
      <protection locked="0"/>
    </xf>
    <xf numFmtId="0" fontId="2" fillId="5" borderId="7" xfId="7" applyFont="1" applyFill="1" applyBorder="1" applyAlignment="1" applyProtection="1">
      <alignment horizontal="center"/>
      <protection locked="0"/>
    </xf>
    <xf numFmtId="0" fontId="7" fillId="0" borderId="6" xfId="7" applyFont="1" applyBorder="1" applyAlignment="1" applyProtection="1">
      <alignment horizontal="center" vertical="center" wrapText="1"/>
      <protection hidden="1"/>
    </xf>
    <xf numFmtId="0" fontId="7" fillId="0" borderId="0" xfId="7" applyFont="1" applyAlignment="1" applyProtection="1">
      <alignment horizontal="center" vertical="center" wrapText="1"/>
      <protection hidden="1"/>
    </xf>
    <xf numFmtId="0" fontId="2" fillId="0" borderId="0" xfId="7" applyFont="1" applyBorder="1" applyAlignment="1" applyProtection="1">
      <alignment horizontal="center" vertical="center"/>
      <protection hidden="1"/>
    </xf>
    <xf numFmtId="0" fontId="3" fillId="2" borderId="70" xfId="7" applyFont="1" applyFill="1" applyBorder="1" applyAlignment="1" applyProtection="1">
      <alignment horizontal="center" vertical="center"/>
      <protection hidden="1"/>
    </xf>
    <xf numFmtId="0" fontId="3" fillId="2" borderId="75" xfId="7" applyFont="1" applyFill="1" applyBorder="1" applyAlignment="1" applyProtection="1">
      <alignment horizontal="center" vertical="center"/>
      <protection hidden="1"/>
    </xf>
    <xf numFmtId="0" fontId="3" fillId="2" borderId="74" xfId="7" applyFont="1" applyFill="1" applyBorder="1" applyAlignment="1" applyProtection="1">
      <alignment horizontal="center" vertical="center"/>
      <protection hidden="1"/>
    </xf>
    <xf numFmtId="0" fontId="3" fillId="2" borderId="16" xfId="7" applyFont="1" applyFill="1" applyBorder="1" applyAlignment="1" applyProtection="1">
      <alignment horizontal="center" vertical="center"/>
      <protection hidden="1"/>
    </xf>
    <xf numFmtId="0" fontId="3" fillId="2" borderId="41" xfId="7" applyFont="1" applyFill="1" applyBorder="1" applyAlignment="1" applyProtection="1">
      <alignment horizontal="center" vertical="center"/>
      <protection hidden="1"/>
    </xf>
    <xf numFmtId="0" fontId="3" fillId="2" borderId="73" xfId="7" applyFont="1" applyFill="1" applyBorder="1" applyAlignment="1" applyProtection="1">
      <alignment horizontal="center" vertical="center" wrapText="1"/>
      <protection hidden="1"/>
    </xf>
    <xf numFmtId="0" fontId="3" fillId="2" borderId="66" xfId="7" applyFont="1" applyFill="1" applyBorder="1" applyAlignment="1" applyProtection="1">
      <alignment horizontal="center" vertical="center"/>
      <protection hidden="1"/>
    </xf>
    <xf numFmtId="0" fontId="3" fillId="2" borderId="30" xfId="7" applyFont="1" applyFill="1" applyBorder="1" applyAlignment="1" applyProtection="1">
      <alignment horizontal="center" vertical="center"/>
      <protection hidden="1"/>
    </xf>
    <xf numFmtId="0" fontId="3" fillId="2" borderId="55" xfId="7" applyFont="1" applyFill="1" applyBorder="1" applyAlignment="1" applyProtection="1">
      <alignment horizontal="center" vertical="center"/>
      <protection hidden="1"/>
    </xf>
    <xf numFmtId="0" fontId="2" fillId="0" borderId="0" xfId="7" applyFont="1"/>
    <xf numFmtId="0" fontId="2" fillId="0" borderId="0" xfId="7" applyFont="1" applyAlignment="1" applyProtection="1">
      <alignment wrapText="1"/>
      <protection hidden="1"/>
    </xf>
    <xf numFmtId="0" fontId="2" fillId="2" borderId="1" xfId="7" applyFont="1" applyFill="1" applyBorder="1" applyAlignment="1" applyProtection="1">
      <alignment horizontal="center" vertical="center" wrapText="1"/>
      <protection hidden="1"/>
    </xf>
    <xf numFmtId="0" fontId="2" fillId="2" borderId="2" xfId="7" applyFont="1" applyFill="1" applyBorder="1" applyAlignment="1" applyProtection="1">
      <alignment horizontal="center" vertical="center" wrapText="1"/>
      <protection hidden="1"/>
    </xf>
    <xf numFmtId="0" fontId="2" fillId="2" borderId="3" xfId="7" applyFont="1" applyFill="1" applyBorder="1" applyAlignment="1" applyProtection="1">
      <alignment horizontal="center" vertical="center" wrapText="1"/>
      <protection hidden="1"/>
    </xf>
    <xf numFmtId="0" fontId="5" fillId="0" borderId="0" xfId="7" applyFont="1" applyProtection="1">
      <protection hidden="1"/>
    </xf>
    <xf numFmtId="0" fontId="2" fillId="0" borderId="4" xfId="7" applyFont="1" applyBorder="1" applyAlignment="1" applyProtection="1">
      <alignment vertical="center"/>
      <protection hidden="1"/>
    </xf>
    <xf numFmtId="0" fontId="2" fillId="0" borderId="5" xfId="7" applyFont="1" applyBorder="1" applyAlignment="1" applyProtection="1">
      <alignment vertical="center"/>
      <protection hidden="1"/>
    </xf>
    <xf numFmtId="0" fontId="2" fillId="0" borderId="4" xfId="7" applyFont="1" applyBorder="1" applyAlignment="1" applyProtection="1">
      <alignment horizontal="center" vertical="center"/>
      <protection hidden="1"/>
    </xf>
    <xf numFmtId="0" fontId="2" fillId="0" borderId="6" xfId="7" applyFont="1" applyBorder="1" applyAlignment="1" applyProtection="1">
      <alignment horizontal="center" vertical="center"/>
      <protection hidden="1"/>
    </xf>
    <xf numFmtId="4" fontId="5" fillId="0" borderId="0" xfId="7" applyNumberFormat="1" applyFont="1" applyFill="1" applyProtection="1">
      <protection hidden="1"/>
    </xf>
    <xf numFmtId="0" fontId="5" fillId="0" borderId="0" xfId="7" applyFont="1" applyAlignment="1" applyProtection="1">
      <alignment wrapText="1"/>
      <protection hidden="1"/>
    </xf>
    <xf numFmtId="4" fontId="5" fillId="0" borderId="0" xfId="7" applyNumberFormat="1" applyFont="1" applyProtection="1">
      <protection hidden="1"/>
    </xf>
    <xf numFmtId="0" fontId="4" fillId="0" borderId="0" xfId="7" applyFont="1"/>
    <xf numFmtId="0" fontId="2" fillId="0" borderId="0" xfId="7" applyFont="1" applyAlignment="1" applyProtection="1">
      <alignment horizontal="center" vertical="center" wrapText="1"/>
      <protection hidden="1"/>
    </xf>
    <xf numFmtId="0" fontId="3" fillId="0" borderId="0" xfId="7" applyFont="1" applyAlignment="1" applyProtection="1">
      <alignment horizontal="center" vertical="center" wrapText="1"/>
      <protection hidden="1"/>
    </xf>
    <xf numFmtId="0" fontId="3" fillId="0" borderId="7" xfId="7" applyFont="1" applyBorder="1" applyAlignment="1" applyProtection="1">
      <alignment horizontal="center" vertical="center"/>
      <protection hidden="1"/>
    </xf>
    <xf numFmtId="0" fontId="2" fillId="0" borderId="8" xfId="7" applyFont="1" applyBorder="1" applyAlignment="1">
      <alignment horizontal="center" vertical="center"/>
    </xf>
    <xf numFmtId="164" fontId="3" fillId="0" borderId="9" xfId="7" applyNumberFormat="1" applyFont="1" applyBorder="1" applyAlignment="1" applyProtection="1">
      <alignment horizontal="center" vertical="center"/>
      <protection hidden="1"/>
    </xf>
    <xf numFmtId="4" fontId="3" fillId="3" borderId="10" xfId="7" applyNumberFormat="1" applyFont="1" applyFill="1" applyBorder="1" applyAlignment="1" applyProtection="1">
      <alignment vertical="center"/>
      <protection hidden="1"/>
    </xf>
    <xf numFmtId="0" fontId="2" fillId="0" borderId="8" xfId="7" applyFont="1" applyBorder="1" applyAlignment="1" applyProtection="1">
      <alignment horizontal="center" vertical="center"/>
      <protection hidden="1"/>
    </xf>
    <xf numFmtId="165" fontId="4" fillId="0" borderId="0" xfId="7" quotePrefix="1" applyNumberFormat="1" applyFont="1" applyBorder="1" applyAlignment="1" applyProtection="1">
      <alignment horizontal="center" vertical="center"/>
      <protection hidden="1"/>
    </xf>
    <xf numFmtId="0" fontId="2" fillId="0" borderId="0" xfId="7" applyFont="1" applyBorder="1" applyProtection="1">
      <protection hidden="1"/>
    </xf>
    <xf numFmtId="0" fontId="0" fillId="0" borderId="0" xfId="7" applyFont="1" applyProtection="1">
      <protection hidden="1"/>
    </xf>
    <xf numFmtId="0" fontId="10" fillId="0" borderId="0" xfId="7" applyFont="1" applyAlignment="1" applyProtection="1">
      <alignment vertical="center"/>
      <protection hidden="1"/>
    </xf>
    <xf numFmtId="0" fontId="0" fillId="0" borderId="11" xfId="7" applyFont="1" applyBorder="1" applyAlignment="1" applyProtection="1">
      <alignment vertical="center"/>
      <protection hidden="1"/>
    </xf>
    <xf numFmtId="10" fontId="0" fillId="4" borderId="12" xfId="6" applyNumberFormat="1" applyFont="1" applyFill="1" applyBorder="1" applyAlignment="1" applyProtection="1">
      <alignment vertical="center"/>
    </xf>
    <xf numFmtId="0" fontId="0" fillId="0" borderId="11" xfId="7" applyFont="1" applyBorder="1" applyAlignment="1" applyProtection="1">
      <alignment horizontal="left" vertical="center" wrapText="1"/>
      <protection hidden="1"/>
    </xf>
    <xf numFmtId="0" fontId="14" fillId="0" borderId="0" xfId="7" applyFont="1" applyBorder="1" applyAlignment="1" applyProtection="1">
      <alignment horizontal="center"/>
      <protection hidden="1"/>
    </xf>
    <xf numFmtId="0" fontId="0" fillId="0" borderId="11" xfId="7" applyFont="1" applyBorder="1" applyAlignment="1" applyProtection="1">
      <alignment horizontal="center" vertical="center" wrapText="1"/>
      <protection hidden="1"/>
    </xf>
    <xf numFmtId="0" fontId="0" fillId="0" borderId="10" xfId="7" applyFont="1" applyBorder="1" applyAlignment="1" applyProtection="1">
      <alignment horizontal="center" vertical="center"/>
      <protection hidden="1"/>
    </xf>
    <xf numFmtId="0" fontId="0" fillId="0" borderId="13" xfId="7" applyFont="1" applyBorder="1" applyAlignment="1" applyProtection="1">
      <alignment horizontal="center" vertical="center" wrapText="1"/>
      <protection hidden="1"/>
    </xf>
    <xf numFmtId="0" fontId="0" fillId="0" borderId="14" xfId="7" applyFont="1" applyBorder="1" applyAlignment="1" applyProtection="1">
      <alignment horizontal="center" vertical="center"/>
      <protection hidden="1"/>
    </xf>
    <xf numFmtId="0" fontId="0" fillId="0" borderId="15" xfId="7" applyFont="1" applyFill="1" applyBorder="1" applyAlignment="1" applyProtection="1">
      <alignment horizontal="center" vertical="center"/>
      <protection hidden="1"/>
    </xf>
    <xf numFmtId="0" fontId="0" fillId="0" borderId="0" xfId="7" applyFont="1" applyBorder="1" applyAlignment="1" applyProtection="1">
      <protection hidden="1"/>
    </xf>
    <xf numFmtId="0" fontId="0" fillId="0" borderId="16" xfId="7" applyFont="1" applyBorder="1" applyAlignment="1" applyProtection="1">
      <alignment horizontal="center"/>
      <protection hidden="1"/>
    </xf>
    <xf numFmtId="0" fontId="0" fillId="0" borderId="17" xfId="7" applyFont="1" applyBorder="1" applyAlignment="1" applyProtection="1">
      <alignment horizontal="center"/>
      <protection hidden="1"/>
    </xf>
    <xf numFmtId="0" fontId="0" fillId="0" borderId="18" xfId="7" applyFont="1" applyBorder="1" applyAlignment="1" applyProtection="1">
      <alignment horizontal="center"/>
    </xf>
    <xf numFmtId="9" fontId="0" fillId="0" borderId="18" xfId="6" applyFont="1" applyBorder="1" applyAlignment="1" applyProtection="1">
      <alignment horizontal="center"/>
    </xf>
    <xf numFmtId="0" fontId="0" fillId="0" borderId="19" xfId="7" applyFont="1" applyBorder="1" applyProtection="1">
      <protection hidden="1"/>
    </xf>
    <xf numFmtId="0" fontId="0" fillId="0" borderId="20" xfId="7" applyFont="1" applyBorder="1" applyAlignment="1" applyProtection="1">
      <alignment horizontal="center"/>
      <protection hidden="1"/>
    </xf>
    <xf numFmtId="0" fontId="0" fillId="0" borderId="21" xfId="7" applyFont="1" applyBorder="1" applyAlignment="1" applyProtection="1">
      <alignment horizontal="center"/>
      <protection hidden="1"/>
    </xf>
    <xf numFmtId="0" fontId="0" fillId="0" borderId="22" xfId="7" applyFont="1" applyBorder="1" applyAlignment="1" applyProtection="1">
      <alignment horizontal="center"/>
    </xf>
    <xf numFmtId="9" fontId="0" fillId="0" borderId="22" xfId="6" applyFont="1" applyBorder="1" applyAlignment="1" applyProtection="1">
      <alignment horizontal="center"/>
    </xf>
    <xf numFmtId="0" fontId="0" fillId="0" borderId="23" xfId="7" applyFont="1" applyBorder="1" applyProtection="1">
      <protection hidden="1"/>
    </xf>
    <xf numFmtId="0" fontId="0" fillId="0" borderId="24" xfId="7" applyFont="1" applyBorder="1" applyAlignment="1" applyProtection="1">
      <alignment horizontal="center"/>
      <protection hidden="1"/>
    </xf>
    <xf numFmtId="0" fontId="0" fillId="0" borderId="25" xfId="7" applyFont="1" applyBorder="1" applyAlignment="1" applyProtection="1">
      <alignment horizontal="center"/>
    </xf>
    <xf numFmtId="9" fontId="0" fillId="0" borderId="25" xfId="6" applyFont="1" applyBorder="1" applyAlignment="1" applyProtection="1">
      <alignment horizontal="center"/>
    </xf>
    <xf numFmtId="0" fontId="0" fillId="0" borderId="26" xfId="7" applyFont="1" applyBorder="1" applyProtection="1">
      <protection hidden="1"/>
    </xf>
    <xf numFmtId="0" fontId="0" fillId="0" borderId="27" xfId="7" applyFont="1" applyBorder="1" applyProtection="1">
      <protection hidden="1"/>
    </xf>
    <xf numFmtId="0" fontId="0" fillId="0" borderId="28" xfId="7" applyFont="1" applyBorder="1" applyAlignment="1" applyProtection="1">
      <alignment horizontal="center"/>
    </xf>
    <xf numFmtId="9" fontId="0" fillId="0" borderId="28" xfId="6" applyFont="1" applyBorder="1" applyAlignment="1" applyProtection="1">
      <alignment horizontal="center"/>
    </xf>
    <xf numFmtId="0" fontId="0" fillId="0" borderId="29" xfId="7" applyFont="1" applyBorder="1" applyProtection="1">
      <protection hidden="1"/>
    </xf>
    <xf numFmtId="0" fontId="0" fillId="0" borderId="1" xfId="7" applyFont="1" applyBorder="1" applyAlignment="1" applyProtection="1">
      <alignment horizontal="center"/>
      <protection hidden="1"/>
    </xf>
    <xf numFmtId="4" fontId="2" fillId="0" borderId="6" xfId="7" applyNumberFormat="1" applyFont="1" applyFill="1" applyBorder="1" applyAlignment="1" applyProtection="1">
      <alignment vertical="center"/>
      <protection hidden="1"/>
    </xf>
    <xf numFmtId="0" fontId="10" fillId="0" borderId="0" xfId="7" applyFont="1" applyProtection="1">
      <protection hidden="1"/>
    </xf>
    <xf numFmtId="4" fontId="10" fillId="0" borderId="0" xfId="7" applyNumberFormat="1" applyFont="1" applyProtection="1">
      <protection hidden="1"/>
    </xf>
    <xf numFmtId="0" fontId="17" fillId="0" borderId="0" xfId="7" applyFont="1" applyProtection="1">
      <protection hidden="1"/>
    </xf>
    <xf numFmtId="0" fontId="18" fillId="0" borderId="0" xfId="7" applyFont="1" applyProtection="1">
      <protection hidden="1"/>
    </xf>
    <xf numFmtId="0" fontId="20" fillId="0" borderId="8" xfId="7" applyFont="1" applyBorder="1" applyAlignment="1" applyProtection="1">
      <alignment horizontal="center" vertical="center"/>
      <protection hidden="1"/>
    </xf>
    <xf numFmtId="0" fontId="12" fillId="0" borderId="0" xfId="7" applyFont="1" applyAlignment="1" applyProtection="1">
      <alignment horizontal="center" vertical="center" wrapText="1"/>
      <protection hidden="1"/>
    </xf>
    <xf numFmtId="0" fontId="11" fillId="0" borderId="0" xfId="7" applyFont="1" applyAlignment="1" applyProtection="1">
      <alignment vertical="center"/>
      <protection hidden="1"/>
    </xf>
    <xf numFmtId="0" fontId="21" fillId="0" borderId="0" xfId="7" applyFont="1" applyProtection="1">
      <protection hidden="1"/>
    </xf>
    <xf numFmtId="164" fontId="15" fillId="0" borderId="9" xfId="7" applyNumberFormat="1" applyFont="1" applyBorder="1" applyAlignment="1" applyProtection="1">
      <alignment horizontal="center" vertical="center"/>
      <protection hidden="1"/>
    </xf>
    <xf numFmtId="4" fontId="22" fillId="3" borderId="8" xfId="7" applyNumberFormat="1" applyFont="1" applyFill="1" applyBorder="1" applyAlignment="1" applyProtection="1">
      <alignment horizontal="center" vertical="center"/>
      <protection hidden="1"/>
    </xf>
    <xf numFmtId="165" fontId="23" fillId="0" borderId="30" xfId="7" applyNumberFormat="1" applyFont="1" applyBorder="1" applyAlignment="1" applyProtection="1">
      <alignment horizontal="center" vertical="center"/>
      <protection hidden="1"/>
    </xf>
    <xf numFmtId="165" fontId="16" fillId="0" borderId="0" xfId="7" quotePrefix="1" applyNumberFormat="1" applyFont="1" applyBorder="1" applyAlignment="1" applyProtection="1">
      <alignment horizontal="center" vertical="center"/>
      <protection hidden="1"/>
    </xf>
    <xf numFmtId="0" fontId="18" fillId="0" borderId="0" xfId="7" applyFont="1" applyBorder="1" applyProtection="1">
      <protection hidden="1"/>
    </xf>
    <xf numFmtId="0" fontId="11" fillId="0" borderId="0" xfId="7" applyFont="1" applyBorder="1" applyAlignment="1" applyProtection="1">
      <alignment vertical="center"/>
      <protection hidden="1"/>
    </xf>
    <xf numFmtId="165" fontId="12" fillId="0" borderId="0" xfId="7" applyNumberFormat="1" applyFont="1" applyBorder="1" applyAlignment="1" applyProtection="1">
      <alignment vertical="center"/>
      <protection hidden="1"/>
    </xf>
    <xf numFmtId="0" fontId="11" fillId="0" borderId="0" xfId="7" applyFont="1" applyBorder="1" applyAlignment="1" applyProtection="1">
      <alignment horizontal="center" vertical="center" wrapText="1"/>
      <protection hidden="1"/>
    </xf>
    <xf numFmtId="0" fontId="12" fillId="2" borderId="8" xfId="7" applyFont="1" applyFill="1" applyBorder="1" applyAlignment="1" applyProtection="1">
      <alignment horizontal="center" vertical="center" wrapText="1"/>
      <protection hidden="1"/>
    </xf>
    <xf numFmtId="0" fontId="18" fillId="0" borderId="0" xfId="7" applyFont="1" applyFill="1" applyBorder="1" applyProtection="1">
      <protection hidden="1"/>
    </xf>
    <xf numFmtId="0" fontId="12" fillId="2" borderId="31" xfId="7" applyFont="1" applyFill="1" applyBorder="1" applyAlignment="1" applyProtection="1">
      <alignment horizontal="center" vertical="center" wrapText="1"/>
      <protection hidden="1"/>
    </xf>
    <xf numFmtId="0" fontId="0" fillId="2" borderId="13" xfId="7" applyFont="1" applyFill="1" applyBorder="1" applyAlignment="1" applyProtection="1">
      <alignment horizontal="left" vertical="center" wrapText="1"/>
      <protection hidden="1"/>
    </xf>
    <xf numFmtId="0" fontId="0" fillId="2" borderId="15" xfId="7" applyFont="1" applyFill="1" applyBorder="1" applyAlignment="1" applyProtection="1">
      <alignment horizontal="center" vertical="center" wrapText="1"/>
      <protection hidden="1"/>
    </xf>
    <xf numFmtId="0" fontId="0" fillId="0" borderId="0" xfId="7" applyFont="1" applyFill="1" applyBorder="1" applyAlignment="1" applyProtection="1">
      <alignment horizontal="center" vertical="center" wrapText="1"/>
      <protection hidden="1"/>
    </xf>
    <xf numFmtId="0" fontId="0" fillId="2" borderId="32" xfId="7" applyFont="1" applyFill="1" applyBorder="1" applyAlignment="1" applyProtection="1">
      <alignment horizontal="center" vertical="center"/>
      <protection hidden="1"/>
    </xf>
    <xf numFmtId="0" fontId="0" fillId="2" borderId="32" xfId="7" applyFont="1" applyFill="1" applyBorder="1" applyAlignment="1" applyProtection="1">
      <alignment horizontal="center" vertical="center" wrapText="1"/>
      <protection hidden="1"/>
    </xf>
    <xf numFmtId="0" fontId="18" fillId="0" borderId="0" xfId="7" applyFont="1" applyFill="1" applyProtection="1">
      <protection hidden="1"/>
    </xf>
    <xf numFmtId="0" fontId="21" fillId="0" borderId="0" xfId="7" applyFont="1" applyFill="1" applyProtection="1">
      <protection hidden="1"/>
    </xf>
    <xf numFmtId="14" fontId="6" fillId="0" borderId="33" xfId="7" applyNumberFormat="1" applyFont="1" applyBorder="1" applyAlignment="1" applyProtection="1">
      <alignment horizontal="left" vertical="center" wrapText="1"/>
      <protection hidden="1"/>
    </xf>
    <xf numFmtId="0" fontId="6" fillId="0" borderId="34" xfId="7" applyFont="1" applyBorder="1" applyAlignment="1" applyProtection="1">
      <alignment vertical="center" wrapText="1"/>
      <protection hidden="1"/>
    </xf>
    <xf numFmtId="4" fontId="6" fillId="5" borderId="35" xfId="7" applyNumberFormat="1" applyFont="1" applyFill="1" applyBorder="1" applyAlignment="1" applyProtection="1">
      <alignment horizontal="center" vertical="center"/>
      <protection locked="0" hidden="1"/>
    </xf>
    <xf numFmtId="0" fontId="0" fillId="0" borderId="0" xfId="7" applyFont="1" applyFill="1" applyBorder="1" applyAlignment="1" applyProtection="1">
      <alignment vertical="center"/>
      <protection hidden="1"/>
    </xf>
    <xf numFmtId="0" fontId="10" fillId="0" borderId="36" xfId="7" applyFont="1" applyBorder="1" applyAlignment="1" applyProtection="1">
      <alignment horizontal="left" vertical="center" wrapText="1"/>
    </xf>
    <xf numFmtId="166" fontId="0" fillId="0" borderId="0" xfId="7" applyNumberFormat="1" applyFont="1" applyBorder="1" applyAlignment="1" applyProtection="1">
      <alignment vertical="center"/>
    </xf>
    <xf numFmtId="9" fontId="0" fillId="6" borderId="37" xfId="6" applyFont="1" applyFill="1" applyBorder="1" applyAlignment="1" applyProtection="1">
      <alignment horizontal="center" vertical="center"/>
    </xf>
    <xf numFmtId="0" fontId="0" fillId="0" borderId="0" xfId="7" applyFont="1" applyAlignment="1" applyProtection="1">
      <alignment vertical="center"/>
    </xf>
    <xf numFmtId="0" fontId="10" fillId="0" borderId="0" xfId="7" applyFont="1" applyProtection="1"/>
    <xf numFmtId="14" fontId="6" fillId="0" borderId="38" xfId="7" applyNumberFormat="1" applyFont="1" applyBorder="1" applyAlignment="1" applyProtection="1">
      <alignment horizontal="left" vertical="center" wrapText="1"/>
      <protection hidden="1"/>
    </xf>
    <xf numFmtId="0" fontId="6" fillId="0" borderId="39" xfId="7" applyFont="1" applyBorder="1" applyAlignment="1" applyProtection="1">
      <alignment vertical="center" wrapText="1"/>
      <protection hidden="1"/>
    </xf>
    <xf numFmtId="0" fontId="10" fillId="0" borderId="20" xfId="7" applyFont="1" applyBorder="1" applyAlignment="1" applyProtection="1">
      <alignment horizontal="left" vertical="center" wrapText="1"/>
    </xf>
    <xf numFmtId="9" fontId="0" fillId="6" borderId="39" xfId="6" applyFont="1" applyFill="1" applyBorder="1" applyAlignment="1" applyProtection="1">
      <alignment horizontal="center" vertical="center"/>
    </xf>
    <xf numFmtId="14" fontId="6" fillId="0" borderId="40" xfId="7" applyNumberFormat="1" applyFont="1" applyBorder="1" applyAlignment="1" applyProtection="1">
      <alignment horizontal="left" vertical="center" wrapText="1"/>
      <protection hidden="1"/>
    </xf>
    <xf numFmtId="0" fontId="0" fillId="0" borderId="0" xfId="7" applyFont="1" applyBorder="1" applyAlignment="1" applyProtection="1">
      <alignment vertical="center"/>
      <protection hidden="1"/>
    </xf>
    <xf numFmtId="14" fontId="0" fillId="0" borderId="0" xfId="7" applyNumberFormat="1" applyFont="1" applyBorder="1" applyAlignment="1" applyProtection="1">
      <alignment horizontal="center" vertical="center"/>
      <protection hidden="1"/>
    </xf>
    <xf numFmtId="0" fontId="6" fillId="0" borderId="41" xfId="7" applyFont="1" applyBorder="1" applyAlignment="1" applyProtection="1">
      <alignment vertical="center" wrapText="1"/>
      <protection hidden="1"/>
    </xf>
    <xf numFmtId="4" fontId="0" fillId="0" borderId="0" xfId="7" applyNumberFormat="1" applyFont="1" applyFill="1" applyBorder="1" applyAlignment="1" applyProtection="1">
      <alignment vertical="center"/>
      <protection hidden="1"/>
    </xf>
    <xf numFmtId="0" fontId="10" fillId="0" borderId="1" xfId="7" applyFont="1" applyBorder="1" applyAlignment="1" applyProtection="1">
      <alignment horizontal="left" vertical="center"/>
    </xf>
    <xf numFmtId="0" fontId="0" fillId="0" borderId="0" xfId="7" applyFont="1" applyAlignment="1" applyProtection="1">
      <alignment vertical="center"/>
    </xf>
    <xf numFmtId="0" fontId="24" fillId="0" borderId="0" xfId="7" applyFont="1" applyBorder="1" applyAlignment="1" applyProtection="1">
      <alignment vertical="center"/>
    </xf>
    <xf numFmtId="0" fontId="25" fillId="0" borderId="0" xfId="7" applyFont="1" applyBorder="1" applyAlignment="1" applyProtection="1">
      <alignment horizontal="right" vertical="center"/>
    </xf>
    <xf numFmtId="9" fontId="0" fillId="0" borderId="42" xfId="6" applyFont="1" applyFill="1" applyBorder="1" applyAlignment="1" applyProtection="1">
      <alignment horizontal="center" vertical="center"/>
    </xf>
    <xf numFmtId="0" fontId="10" fillId="0" borderId="0" xfId="7" applyFont="1" applyBorder="1" applyProtection="1">
      <protection hidden="1"/>
    </xf>
    <xf numFmtId="4" fontId="10" fillId="0" borderId="0" xfId="7" applyNumberFormat="1" applyFont="1" applyFill="1" applyProtection="1">
      <protection hidden="1"/>
    </xf>
    <xf numFmtId="0" fontId="2" fillId="0" borderId="0" xfId="7" applyFont="1" applyAlignment="1" applyProtection="1">
      <alignment horizontal="center" vertical="center" wrapText="1"/>
      <protection hidden="1"/>
    </xf>
    <xf numFmtId="0" fontId="26" fillId="0" borderId="0" xfId="7" applyFont="1"/>
    <xf numFmtId="0" fontId="2" fillId="0" borderId="0" xfId="7" applyFont="1" applyAlignment="1">
      <alignment horizontal="center"/>
    </xf>
    <xf numFmtId="0" fontId="5" fillId="0" borderId="0" xfId="7" applyFont="1" applyAlignment="1" applyProtection="1">
      <alignment horizontal="center"/>
      <protection hidden="1"/>
    </xf>
    <xf numFmtId="0" fontId="7" fillId="0" borderId="0" xfId="7" applyFont="1" applyAlignment="1" applyProtection="1">
      <alignment horizontal="center" vertical="center" wrapText="1"/>
      <protection hidden="1"/>
    </xf>
    <xf numFmtId="0" fontId="2" fillId="2" borderId="43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Border="1" applyAlignment="1" applyProtection="1">
      <alignment horizontal="center" vertical="center" wrapText="1"/>
      <protection hidden="1"/>
    </xf>
    <xf numFmtId="164" fontId="15" fillId="0" borderId="0" xfId="7" applyNumberFormat="1" applyFont="1" applyBorder="1" applyAlignment="1" applyProtection="1">
      <alignment horizontal="center" vertical="center"/>
      <protection hidden="1"/>
    </xf>
    <xf numFmtId="4" fontId="3" fillId="3" borderId="8" xfId="7" applyNumberFormat="1" applyFont="1" applyFill="1" applyBorder="1" applyAlignment="1" applyProtection="1">
      <alignment vertical="center"/>
      <protection hidden="1"/>
    </xf>
    <xf numFmtId="1" fontId="2" fillId="0" borderId="44" xfId="7" applyNumberFormat="1" applyFont="1" applyBorder="1" applyAlignment="1" applyProtection="1">
      <alignment horizontal="center" vertical="center" wrapText="1"/>
      <protection hidden="1"/>
    </xf>
    <xf numFmtId="4" fontId="0" fillId="0" borderId="19" xfId="7" applyNumberFormat="1" applyFont="1" applyBorder="1" applyAlignment="1" applyProtection="1">
      <alignment vertical="center"/>
    </xf>
    <xf numFmtId="4" fontId="0" fillId="0" borderId="23" xfId="7" applyNumberFormat="1" applyFont="1" applyBorder="1" applyAlignment="1" applyProtection="1">
      <alignment vertical="center"/>
    </xf>
    <xf numFmtId="4" fontId="0" fillId="0" borderId="45" xfId="7" applyNumberFormat="1" applyFont="1" applyBorder="1" applyAlignment="1" applyProtection="1">
      <alignment vertical="center"/>
    </xf>
    <xf numFmtId="4" fontId="13" fillId="7" borderId="46" xfId="7" applyNumberFormat="1" applyFont="1" applyFill="1" applyBorder="1" applyAlignment="1" applyProtection="1">
      <alignment horizontal="center" vertical="center"/>
    </xf>
    <xf numFmtId="4" fontId="13" fillId="7" borderId="47" xfId="7" applyNumberFormat="1" applyFont="1" applyFill="1" applyBorder="1" applyAlignment="1" applyProtection="1">
      <alignment horizontal="center" vertical="center"/>
    </xf>
    <xf numFmtId="0" fontId="2" fillId="2" borderId="48" xfId="7" applyFont="1" applyFill="1" applyBorder="1" applyAlignment="1" applyProtection="1">
      <alignment vertical="center" wrapText="1"/>
      <protection hidden="1"/>
    </xf>
    <xf numFmtId="0" fontId="2" fillId="2" borderId="49" xfId="7" applyFont="1" applyFill="1" applyBorder="1" applyAlignment="1" applyProtection="1">
      <alignment horizontal="center" vertical="center" wrapText="1"/>
      <protection hidden="1"/>
    </xf>
    <xf numFmtId="0" fontId="8" fillId="0" borderId="0" xfId="7" applyFont="1" applyAlignment="1" applyProtection="1">
      <alignment horizontal="center" vertical="center" wrapText="1"/>
      <protection hidden="1"/>
    </xf>
    <xf numFmtId="0" fontId="10" fillId="0" borderId="0" xfId="7" applyFont="1" applyAlignment="1" applyProtection="1">
      <alignment horizontal="center" vertical="center"/>
      <protection hidden="1"/>
    </xf>
    <xf numFmtId="0" fontId="19" fillId="0" borderId="0" xfId="7" applyFont="1" applyAlignment="1" applyProtection="1">
      <alignment horizontal="center" vertical="center" wrapText="1"/>
      <protection hidden="1"/>
    </xf>
    <xf numFmtId="0" fontId="12" fillId="0" borderId="0" xfId="7" applyFont="1" applyFill="1" applyBorder="1" applyAlignment="1" applyProtection="1">
      <alignment vertical="center"/>
      <protection hidden="1"/>
    </xf>
    <xf numFmtId="4" fontId="0" fillId="8" borderId="50" xfId="7" applyNumberFormat="1" applyFont="1" applyFill="1" applyBorder="1" applyAlignment="1" applyProtection="1">
      <alignment horizontal="center" vertical="center"/>
      <protection hidden="1"/>
    </xf>
    <xf numFmtId="4" fontId="0" fillId="0" borderId="19" xfId="7" applyNumberFormat="1" applyFont="1" applyBorder="1" applyAlignment="1" applyProtection="1">
      <alignment vertical="center"/>
    </xf>
    <xf numFmtId="4" fontId="0" fillId="9" borderId="51" xfId="7" applyNumberFormat="1" applyFont="1" applyFill="1" applyBorder="1" applyAlignment="1" applyProtection="1">
      <alignment horizontal="center" vertical="center"/>
      <protection hidden="1"/>
    </xf>
    <xf numFmtId="4" fontId="0" fillId="0" borderId="23" xfId="7" applyNumberFormat="1" applyFont="1" applyBorder="1" applyAlignment="1" applyProtection="1">
      <alignment vertical="center"/>
    </xf>
    <xf numFmtId="14" fontId="6" fillId="0" borderId="48" xfId="7" applyNumberFormat="1" applyFont="1" applyBorder="1" applyAlignment="1" applyProtection="1">
      <alignment horizontal="left" vertical="center" wrapText="1"/>
      <protection hidden="1"/>
    </xf>
    <xf numFmtId="4" fontId="0" fillId="9" borderId="5" xfId="7" applyNumberFormat="1" applyFont="1" applyFill="1" applyBorder="1" applyAlignment="1" applyProtection="1">
      <alignment horizontal="center" vertical="center"/>
      <protection hidden="1"/>
    </xf>
    <xf numFmtId="0" fontId="6" fillId="0" borderId="52" xfId="7" applyFont="1" applyBorder="1" applyAlignment="1" applyProtection="1">
      <alignment vertical="center" wrapText="1"/>
      <protection hidden="1"/>
    </xf>
    <xf numFmtId="14" fontId="6" fillId="0" borderId="37" xfId="7" applyNumberFormat="1" applyFont="1" applyBorder="1" applyAlignment="1" applyProtection="1">
      <alignment horizontal="center" vertical="center" wrapText="1"/>
      <protection hidden="1"/>
    </xf>
    <xf numFmtId="4" fontId="0" fillId="8" borderId="52" xfId="7" applyNumberFormat="1" applyFont="1" applyFill="1" applyBorder="1" applyAlignment="1" applyProtection="1">
      <alignment horizontal="center" vertical="center"/>
      <protection hidden="1"/>
    </xf>
    <xf numFmtId="4" fontId="0" fillId="0" borderId="26" xfId="7" applyNumberFormat="1" applyFont="1" applyBorder="1" applyAlignment="1" applyProtection="1">
      <alignment vertical="center"/>
    </xf>
    <xf numFmtId="0" fontId="0" fillId="0" borderId="35" xfId="7" applyFont="1" applyBorder="1" applyAlignment="1" applyProtection="1"/>
    <xf numFmtId="4" fontId="0" fillId="0" borderId="29" xfId="7" applyNumberFormat="1" applyFont="1" applyBorder="1" applyAlignment="1" applyProtection="1">
      <alignment vertical="center"/>
    </xf>
    <xf numFmtId="4" fontId="0" fillId="0" borderId="21" xfId="7" applyNumberFormat="1" applyFont="1" applyBorder="1" applyProtection="1"/>
    <xf numFmtId="4" fontId="0" fillId="0" borderId="0" xfId="7" applyNumberFormat="1" applyFont="1" applyProtection="1">
      <protection hidden="1"/>
    </xf>
    <xf numFmtId="4" fontId="10" fillId="0" borderId="0" xfId="7" applyNumberFormat="1" applyFont="1" applyAlignment="1" applyProtection="1">
      <alignment vertical="center"/>
      <protection hidden="1"/>
    </xf>
    <xf numFmtId="14" fontId="12" fillId="2" borderId="53" xfId="7" applyNumberFormat="1" applyFont="1" applyFill="1" applyBorder="1" applyAlignment="1" applyProtection="1">
      <alignment horizontal="center" vertical="center" wrapText="1"/>
      <protection hidden="1"/>
    </xf>
    <xf numFmtId="14" fontId="12" fillId="2" borderId="54" xfId="7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7" applyNumberFormat="1" applyFont="1" applyBorder="1" applyAlignment="1" applyProtection="1">
      <protection locked="0" hidden="1"/>
    </xf>
    <xf numFmtId="4" fontId="0" fillId="8" borderId="55" xfId="7" applyNumberFormat="1" applyFont="1" applyFill="1" applyBorder="1" applyAlignment="1" applyProtection="1">
      <alignment horizontal="center"/>
      <protection hidden="1"/>
    </xf>
    <xf numFmtId="4" fontId="14" fillId="0" borderId="16" xfId="7" applyNumberFormat="1" applyFont="1" applyFill="1" applyBorder="1" applyAlignment="1" applyProtection="1">
      <alignment horizontal="center"/>
    </xf>
    <xf numFmtId="4" fontId="14" fillId="0" borderId="56" xfId="7" applyNumberFormat="1" applyFont="1" applyFill="1" applyBorder="1" applyAlignment="1" applyProtection="1">
      <alignment horizontal="center"/>
    </xf>
    <xf numFmtId="167" fontId="0" fillId="10" borderId="56" xfId="6" applyNumberFormat="1" applyFont="1" applyFill="1" applyBorder="1" applyProtection="1"/>
    <xf numFmtId="4" fontId="0" fillId="11" borderId="9" xfId="7" applyNumberFormat="1" applyFont="1" applyFill="1" applyBorder="1" applyAlignment="1" applyProtection="1">
      <alignment horizontal="center"/>
      <protection hidden="1"/>
    </xf>
    <xf numFmtId="4" fontId="14" fillId="0" borderId="20" xfId="7" applyNumberFormat="1" applyFont="1" applyFill="1" applyBorder="1" applyAlignment="1" applyProtection="1">
      <alignment horizontal="center"/>
    </xf>
    <xf numFmtId="4" fontId="14" fillId="0" borderId="23" xfId="7" applyNumberFormat="1" applyFont="1" applyFill="1" applyBorder="1" applyAlignment="1" applyProtection="1">
      <alignment horizontal="center"/>
    </xf>
    <xf numFmtId="0" fontId="0" fillId="0" borderId="20" xfId="7" applyFont="1" applyFill="1" applyBorder="1" applyAlignment="1" applyProtection="1">
      <alignment horizontal="center"/>
      <protection hidden="1"/>
    </xf>
    <xf numFmtId="167" fontId="0" fillId="10" borderId="23" xfId="6" applyNumberFormat="1" applyFont="1" applyFill="1" applyBorder="1" applyProtection="1"/>
    <xf numFmtId="4" fontId="0" fillId="8" borderId="9" xfId="7" applyNumberFormat="1" applyFont="1" applyFill="1" applyBorder="1" applyAlignment="1" applyProtection="1">
      <alignment horizontal="center"/>
      <protection hidden="1"/>
    </xf>
    <xf numFmtId="4" fontId="14" fillId="0" borderId="1" xfId="7" applyNumberFormat="1" applyFont="1" applyFill="1" applyBorder="1" applyAlignment="1" applyProtection="1">
      <alignment horizontal="center"/>
    </xf>
    <xf numFmtId="4" fontId="14" fillId="0" borderId="45" xfId="7" applyNumberFormat="1" applyFont="1" applyFill="1" applyBorder="1" applyAlignment="1" applyProtection="1">
      <alignment horizontal="center"/>
    </xf>
    <xf numFmtId="167" fontId="0" fillId="10" borderId="45" xfId="6" applyNumberFormat="1" applyFont="1" applyFill="1" applyBorder="1" applyProtection="1"/>
    <xf numFmtId="4" fontId="0" fillId="0" borderId="0" xfId="7" applyNumberFormat="1" applyFont="1"/>
    <xf numFmtId="0" fontId="0" fillId="12" borderId="57" xfId="7" applyFont="1" applyFill="1" applyBorder="1" applyAlignment="1" applyProtection="1">
      <alignment horizontal="center" vertical="center"/>
      <protection hidden="1"/>
    </xf>
    <xf numFmtId="167" fontId="0" fillId="12" borderId="58" xfId="6" applyNumberFormat="1" applyFont="1" applyFill="1" applyBorder="1" applyAlignment="1" applyProtection="1">
      <alignment horizontal="center"/>
    </xf>
    <xf numFmtId="167" fontId="0" fillId="12" borderId="59" xfId="6" applyNumberFormat="1" applyFont="1" applyFill="1" applyBorder="1" applyAlignment="1" applyProtection="1">
      <alignment horizontal="center"/>
    </xf>
    <xf numFmtId="167" fontId="0" fillId="12" borderId="60" xfId="6" applyNumberFormat="1" applyFont="1" applyFill="1" applyBorder="1" applyAlignment="1" applyProtection="1">
      <alignment horizontal="center"/>
    </xf>
    <xf numFmtId="0" fontId="0" fillId="12" borderId="61" xfId="7" applyFont="1" applyFill="1" applyBorder="1" applyProtection="1"/>
    <xf numFmtId="0" fontId="2" fillId="0" borderId="22" xfId="7" applyFont="1" applyBorder="1" applyAlignment="1" applyProtection="1">
      <alignment horizontal="center" vertical="center"/>
      <protection hidden="1"/>
    </xf>
    <xf numFmtId="0" fontId="2" fillId="0" borderId="20" xfId="7" applyFont="1" applyBorder="1" applyAlignment="1" applyProtection="1">
      <alignment horizontal="center" vertical="center"/>
      <protection hidden="1"/>
    </xf>
    <xf numFmtId="0" fontId="4" fillId="0" borderId="33" xfId="7" applyFont="1" applyBorder="1"/>
    <xf numFmtId="4" fontId="2" fillId="0" borderId="33" xfId="7" applyNumberFormat="1" applyFont="1" applyFill="1" applyBorder="1" applyAlignment="1" applyProtection="1">
      <alignment vertical="center" wrapText="1"/>
      <protection hidden="1"/>
    </xf>
    <xf numFmtId="0" fontId="2" fillId="0" borderId="33" xfId="7" applyFont="1" applyBorder="1" applyAlignment="1" applyProtection="1">
      <alignment horizontal="center" vertical="center" wrapText="1"/>
      <protection hidden="1"/>
    </xf>
    <xf numFmtId="0" fontId="2" fillId="0" borderId="33" xfId="7" applyFont="1" applyBorder="1" applyAlignment="1" applyProtection="1">
      <alignment vertical="center" wrapText="1"/>
      <protection hidden="1"/>
    </xf>
    <xf numFmtId="0" fontId="2" fillId="0" borderId="33" xfId="7" applyFont="1" applyBorder="1" applyAlignment="1" applyProtection="1">
      <alignment horizontal="left" vertical="center" wrapText="1"/>
      <protection hidden="1"/>
    </xf>
    <xf numFmtId="0" fontId="4" fillId="0" borderId="38" xfId="7" applyFont="1" applyBorder="1"/>
    <xf numFmtId="0" fontId="2" fillId="0" borderId="62" xfId="7" applyFont="1" applyBorder="1" applyAlignment="1" applyProtection="1">
      <alignment vertical="center"/>
      <protection hidden="1"/>
    </xf>
    <xf numFmtId="0" fontId="2" fillId="0" borderId="51" xfId="7" applyFont="1" applyBorder="1" applyAlignment="1" applyProtection="1">
      <alignment vertical="center"/>
      <protection hidden="1"/>
    </xf>
    <xf numFmtId="14" fontId="2" fillId="0" borderId="38" xfId="7" applyNumberFormat="1" applyFont="1" applyBorder="1" applyAlignment="1" applyProtection="1">
      <alignment horizontal="center" vertical="center"/>
      <protection hidden="1"/>
    </xf>
    <xf numFmtId="4" fontId="2" fillId="13" borderId="62" xfId="7" applyNumberFormat="1" applyFont="1" applyFill="1" applyBorder="1" applyAlignment="1" applyProtection="1">
      <alignment horizontal="right" vertical="center"/>
      <protection locked="0" hidden="1"/>
    </xf>
    <xf numFmtId="4" fontId="2" fillId="0" borderId="38" xfId="7" applyNumberFormat="1" applyFont="1" applyFill="1" applyBorder="1" applyAlignment="1" applyProtection="1">
      <alignment vertical="center"/>
      <protection hidden="1"/>
    </xf>
    <xf numFmtId="4" fontId="2" fillId="0" borderId="38" xfId="7" applyNumberFormat="1" applyFont="1" applyFill="1" applyBorder="1" applyAlignment="1" applyProtection="1">
      <alignment vertical="center" wrapText="1"/>
      <protection hidden="1"/>
    </xf>
    <xf numFmtId="0" fontId="2" fillId="0" borderId="62" xfId="7" applyFont="1" applyBorder="1" applyAlignment="1" applyProtection="1">
      <alignment horizontal="right" vertical="center"/>
      <protection hidden="1"/>
    </xf>
    <xf numFmtId="0" fontId="2" fillId="0" borderId="38" xfId="7" applyFont="1" applyBorder="1" applyAlignment="1" applyProtection="1">
      <alignment horizontal="center" vertical="center"/>
      <protection hidden="1"/>
    </xf>
    <xf numFmtId="0" fontId="2" fillId="0" borderId="38" xfId="7" applyFont="1" applyBorder="1" applyAlignment="1" applyProtection="1">
      <alignment horizontal="center" vertical="center" wrapText="1"/>
      <protection hidden="1"/>
    </xf>
    <xf numFmtId="0" fontId="2" fillId="0" borderId="38" xfId="7" applyFont="1" applyBorder="1" applyAlignment="1" applyProtection="1">
      <alignment vertical="center" wrapText="1"/>
      <protection hidden="1"/>
    </xf>
    <xf numFmtId="0" fontId="2" fillId="0" borderId="38" xfId="7" applyFont="1" applyBorder="1" applyAlignment="1" applyProtection="1">
      <alignment horizontal="left" vertical="center" wrapText="1"/>
      <protection hidden="1"/>
    </xf>
    <xf numFmtId="0" fontId="2" fillId="0" borderId="35" xfId="7" applyFont="1" applyBorder="1" applyAlignment="1" applyProtection="1">
      <alignment vertical="center" wrapText="1"/>
      <protection hidden="1"/>
    </xf>
    <xf numFmtId="0" fontId="2" fillId="0" borderId="50" xfId="7" applyFont="1" applyBorder="1" applyAlignment="1" applyProtection="1">
      <alignment vertical="center" wrapText="1"/>
      <protection hidden="1"/>
    </xf>
    <xf numFmtId="4" fontId="2" fillId="13" borderId="35" xfId="7" applyNumberFormat="1" applyFont="1" applyFill="1" applyBorder="1" applyAlignment="1" applyProtection="1">
      <alignment horizontal="right" vertical="center" wrapText="1"/>
      <protection locked="0" hidden="1"/>
    </xf>
    <xf numFmtId="4" fontId="2" fillId="13" borderId="63" xfId="7" applyNumberFormat="1" applyFont="1" applyFill="1" applyBorder="1" applyAlignment="1" applyProtection="1">
      <alignment horizontal="right" vertical="center" wrapText="1"/>
      <protection locked="0" hidden="1"/>
    </xf>
    <xf numFmtId="0" fontId="2" fillId="0" borderId="35" xfId="7" applyFont="1" applyBorder="1" applyAlignment="1" applyProtection="1">
      <alignment horizontal="right" vertical="center" wrapText="1"/>
      <protection hidden="1"/>
    </xf>
    <xf numFmtId="0" fontId="2" fillId="0" borderId="35" xfId="7" applyFont="1" applyBorder="1" applyAlignment="1" applyProtection="1">
      <alignment horizontal="left" vertical="center" wrapText="1"/>
      <protection hidden="1"/>
    </xf>
    <xf numFmtId="0" fontId="2" fillId="0" borderId="58" xfId="7" applyFont="1" applyBorder="1" applyAlignment="1" applyProtection="1">
      <alignment horizontal="center" vertical="center" wrapText="1"/>
      <protection hidden="1"/>
    </xf>
    <xf numFmtId="0" fontId="2" fillId="0" borderId="59" xfId="7" applyFont="1" applyBorder="1" applyAlignment="1" applyProtection="1">
      <alignment horizontal="center" vertical="center" wrapText="1"/>
      <protection hidden="1"/>
    </xf>
    <xf numFmtId="4" fontId="2" fillId="13" borderId="38" xfId="7" applyNumberFormat="1" applyFont="1" applyFill="1" applyBorder="1" applyAlignment="1" applyProtection="1">
      <alignment horizontal="right" vertical="center"/>
      <protection locked="0" hidden="1"/>
    </xf>
    <xf numFmtId="4" fontId="2" fillId="0" borderId="34" xfId="7" applyNumberFormat="1" applyFont="1" applyBorder="1" applyAlignment="1" applyProtection="1">
      <alignment vertical="center" wrapText="1"/>
      <protection hidden="1"/>
    </xf>
    <xf numFmtId="4" fontId="2" fillId="0" borderId="39" xfId="7" applyNumberFormat="1" applyFont="1" applyFill="1" applyBorder="1" applyAlignment="1" applyProtection="1">
      <alignment vertical="center"/>
      <protection hidden="1"/>
    </xf>
    <xf numFmtId="2" fontId="2" fillId="0" borderId="44" xfId="7" applyNumberFormat="1" applyFont="1" applyBorder="1" applyAlignment="1" applyProtection="1">
      <alignment vertical="center"/>
      <protection hidden="1"/>
    </xf>
    <xf numFmtId="0" fontId="2" fillId="0" borderId="33" xfId="7" applyFont="1" applyBorder="1" applyAlignment="1" applyProtection="1">
      <alignment horizontal="center" vertical="center"/>
      <protection hidden="1"/>
    </xf>
    <xf numFmtId="0" fontId="2" fillId="2" borderId="45" xfId="7" applyFont="1" applyFill="1" applyBorder="1" applyAlignment="1" applyProtection="1">
      <alignment horizontal="center" vertical="center" wrapText="1"/>
      <protection hidden="1"/>
    </xf>
    <xf numFmtId="0" fontId="2" fillId="0" borderId="35" xfId="7" applyFont="1" applyBorder="1" applyAlignment="1" applyProtection="1">
      <alignment horizontal="center" vertical="center"/>
      <protection hidden="1"/>
    </xf>
    <xf numFmtId="0" fontId="2" fillId="0" borderId="50" xfId="7" applyFont="1" applyBorder="1" applyAlignment="1" applyProtection="1">
      <alignment horizontal="center" vertical="center"/>
      <protection hidden="1"/>
    </xf>
    <xf numFmtId="0" fontId="2" fillId="0" borderId="9" xfId="7" applyFont="1" applyBorder="1" applyAlignment="1" applyProtection="1">
      <alignment vertical="center"/>
      <protection hidden="1"/>
    </xf>
    <xf numFmtId="0" fontId="2" fillId="0" borderId="0" xfId="7" applyFont="1" applyBorder="1" applyAlignment="1" applyProtection="1">
      <alignment vertical="center"/>
      <protection hidden="1"/>
    </xf>
    <xf numFmtId="0" fontId="2" fillId="0" borderId="52" xfId="7" applyFont="1" applyBorder="1" applyAlignment="1" applyProtection="1">
      <alignment vertical="center"/>
      <protection hidden="1"/>
    </xf>
    <xf numFmtId="0" fontId="2" fillId="0" borderId="49" xfId="7" applyFont="1" applyBorder="1" applyAlignment="1" applyProtection="1">
      <alignment horizontal="center" vertical="center"/>
      <protection hidden="1"/>
    </xf>
    <xf numFmtId="0" fontId="2" fillId="0" borderId="48" xfId="7" applyFont="1" applyBorder="1" applyAlignment="1" applyProtection="1">
      <alignment horizontal="center" vertical="center"/>
      <protection hidden="1"/>
    </xf>
    <xf numFmtId="0" fontId="2" fillId="14" borderId="4" xfId="7" applyFont="1" applyFill="1" applyBorder="1" applyAlignment="1" applyProtection="1">
      <alignment vertical="center"/>
      <protection hidden="1"/>
    </xf>
    <xf numFmtId="0" fontId="2" fillId="14" borderId="64" xfId="7" applyFont="1" applyFill="1" applyBorder="1" applyAlignment="1" applyProtection="1">
      <alignment vertical="center"/>
      <protection hidden="1"/>
    </xf>
    <xf numFmtId="0" fontId="2" fillId="0" borderId="65" xfId="7" applyFont="1" applyBorder="1" applyAlignment="1" applyProtection="1">
      <alignment horizontal="center" vertical="center"/>
      <protection hidden="1"/>
    </xf>
    <xf numFmtId="0" fontId="3" fillId="0" borderId="6" xfId="7" applyFont="1" applyBorder="1" applyAlignment="1" applyProtection="1">
      <alignment horizontal="center" vertical="center" wrapText="1"/>
      <protection hidden="1"/>
    </xf>
    <xf numFmtId="0" fontId="0" fillId="0" borderId="0" xfId="7" applyFont="1" applyProtection="1"/>
    <xf numFmtId="4" fontId="0" fillId="8" borderId="66" xfId="7" applyNumberFormat="1" applyFont="1" applyFill="1" applyBorder="1" applyAlignment="1" applyProtection="1">
      <alignment horizontal="center"/>
      <protection hidden="1"/>
    </xf>
    <xf numFmtId="4" fontId="0" fillId="11" borderId="52" xfId="7" applyNumberFormat="1" applyFont="1" applyFill="1" applyBorder="1" applyAlignment="1" applyProtection="1">
      <alignment horizontal="center"/>
      <protection hidden="1"/>
    </xf>
    <xf numFmtId="4" fontId="0" fillId="8" borderId="52" xfId="7" applyNumberFormat="1" applyFont="1" applyFill="1" applyBorder="1" applyAlignment="1" applyProtection="1">
      <alignment horizontal="center"/>
      <protection hidden="1"/>
    </xf>
    <xf numFmtId="4" fontId="0" fillId="8" borderId="4" xfId="7" applyNumberFormat="1" applyFont="1" applyFill="1" applyBorder="1" applyAlignment="1" applyProtection="1">
      <alignment horizontal="center"/>
      <protection hidden="1"/>
    </xf>
    <xf numFmtId="4" fontId="0" fillId="8" borderId="5" xfId="7" applyNumberFormat="1" applyFont="1" applyFill="1" applyBorder="1" applyAlignment="1" applyProtection="1">
      <alignment horizontal="center"/>
      <protection hidden="1"/>
    </xf>
    <xf numFmtId="0" fontId="6" fillId="0" borderId="67" xfId="7" applyFont="1" applyBorder="1" applyAlignment="1" applyProtection="1">
      <alignment horizontal="center" vertical="center"/>
      <protection hidden="1"/>
    </xf>
    <xf numFmtId="2" fontId="6" fillId="5" borderId="67" xfId="7" applyNumberFormat="1" applyFont="1" applyFill="1" applyBorder="1" applyAlignment="1" applyProtection="1">
      <alignment horizontal="center" vertical="center"/>
      <protection locked="0" hidden="1"/>
    </xf>
    <xf numFmtId="0" fontId="7" fillId="8" borderId="7" xfId="7" applyFont="1" applyFill="1" applyBorder="1" applyAlignment="1" applyProtection="1">
      <alignment horizontal="left" vertical="center" wrapText="1"/>
      <protection hidden="1"/>
    </xf>
    <xf numFmtId="14" fontId="0" fillId="8" borderId="68" xfId="7" applyNumberFormat="1" applyFont="1" applyFill="1" applyBorder="1" applyAlignment="1" applyProtection="1">
      <alignment horizontal="center" vertical="center"/>
      <protection hidden="1"/>
    </xf>
    <xf numFmtId="14" fontId="0" fillId="8" borderId="10" xfId="7" applyNumberFormat="1" applyFont="1" applyFill="1" applyBorder="1" applyAlignment="1" applyProtection="1">
      <alignment horizontal="center" vertical="center"/>
      <protection hidden="1"/>
    </xf>
    <xf numFmtId="0" fontId="2" fillId="0" borderId="69" xfId="7" applyFont="1" applyBorder="1" applyAlignment="1" applyProtection="1">
      <alignment horizontal="center" vertical="center" wrapText="1"/>
      <protection hidden="1"/>
    </xf>
    <xf numFmtId="0" fontId="6" fillId="0" borderId="0" xfId="7" applyFont="1" applyBorder="1" applyAlignment="1" applyProtection="1">
      <alignment horizontal="center" vertical="center"/>
      <protection hidden="1"/>
    </xf>
    <xf numFmtId="14" fontId="6" fillId="0" borderId="0" xfId="7" applyNumberFormat="1" applyFont="1" applyBorder="1" applyAlignment="1" applyProtection="1">
      <alignment horizontal="left" vertical="center" wrapText="1"/>
      <protection hidden="1"/>
    </xf>
    <xf numFmtId="168" fontId="0" fillId="7" borderId="34" xfId="7" applyNumberFormat="1" applyFont="1" applyFill="1" applyBorder="1" applyAlignment="1" applyProtection="1">
      <alignment vertical="center"/>
    </xf>
    <xf numFmtId="168" fontId="0" fillId="7" borderId="39" xfId="7" applyNumberFormat="1" applyFont="1" applyFill="1" applyBorder="1" applyAlignment="1" applyProtection="1">
      <alignment vertical="center"/>
    </xf>
    <xf numFmtId="168" fontId="0" fillId="7" borderId="79" xfId="7" applyNumberFormat="1" applyFont="1" applyFill="1" applyBorder="1" applyAlignment="1" applyProtection="1">
      <alignment vertical="center"/>
    </xf>
    <xf numFmtId="168" fontId="0" fillId="15" borderId="44" xfId="7" applyNumberFormat="1" applyFont="1" applyFill="1" applyBorder="1" applyAlignment="1" applyProtection="1">
      <alignment vertical="center"/>
    </xf>
    <xf numFmtId="0" fontId="3" fillId="2" borderId="71" xfId="7" applyFont="1" applyFill="1" applyBorder="1" applyAlignment="1" applyProtection="1">
      <alignment horizontal="center" vertical="center" wrapText="1"/>
      <protection hidden="1"/>
    </xf>
    <xf numFmtId="0" fontId="3" fillId="2" borderId="72" xfId="7" applyFont="1" applyFill="1" applyBorder="1" applyAlignment="1" applyProtection="1">
      <alignment horizontal="center" vertical="center"/>
      <protection hidden="1"/>
    </xf>
    <xf numFmtId="0" fontId="8" fillId="0" borderId="0" xfId="7" applyFont="1" applyAlignment="1" applyProtection="1">
      <alignment horizontal="center" vertical="center" wrapText="1"/>
      <protection hidden="1"/>
    </xf>
    <xf numFmtId="0" fontId="10" fillId="0" borderId="0" xfId="7" applyFont="1" applyAlignment="1" applyProtection="1">
      <alignment horizontal="center" vertical="center"/>
      <protection hidden="1"/>
    </xf>
    <xf numFmtId="0" fontId="19" fillId="0" borderId="0" xfId="7" applyFont="1" applyAlignment="1" applyProtection="1">
      <alignment horizontal="center" vertical="center" wrapText="1"/>
      <protection hidden="1"/>
    </xf>
    <xf numFmtId="0" fontId="19" fillId="0" borderId="0" xfId="7" applyFont="1" applyBorder="1" applyAlignment="1" applyProtection="1">
      <alignment horizontal="center" vertical="center"/>
      <protection hidden="1"/>
    </xf>
    <xf numFmtId="0" fontId="20" fillId="0" borderId="0" xfId="7" applyFont="1" applyFill="1" applyBorder="1" applyAlignment="1" applyProtection="1">
      <alignment horizontal="center" vertical="center"/>
      <protection hidden="1"/>
    </xf>
    <xf numFmtId="165" fontId="11" fillId="14" borderId="71" xfId="7" applyNumberFormat="1" applyFont="1" applyFill="1" applyBorder="1" applyAlignment="1" applyProtection="1">
      <alignment horizontal="center" vertical="center"/>
      <protection hidden="1"/>
    </xf>
    <xf numFmtId="165" fontId="11" fillId="14" borderId="46" xfId="7" applyNumberFormat="1" applyFont="1" applyFill="1" applyBorder="1" applyAlignment="1" applyProtection="1">
      <alignment horizontal="center" vertical="center"/>
      <protection hidden="1"/>
    </xf>
    <xf numFmtId="165" fontId="11" fillId="14" borderId="47" xfId="7" applyNumberFormat="1" applyFont="1" applyFill="1" applyBorder="1" applyAlignment="1" applyProtection="1">
      <alignment horizontal="center" vertical="center"/>
      <protection hidden="1"/>
    </xf>
    <xf numFmtId="165" fontId="11" fillId="14" borderId="7" xfId="7" applyNumberFormat="1" applyFont="1" applyFill="1" applyBorder="1" applyAlignment="1" applyProtection="1">
      <alignment horizontal="center" vertical="center"/>
      <protection hidden="1"/>
    </xf>
    <xf numFmtId="165" fontId="11" fillId="14" borderId="68" xfId="7" applyNumberFormat="1" applyFont="1" applyFill="1" applyBorder="1" applyAlignment="1" applyProtection="1">
      <alignment horizontal="center" vertical="center"/>
      <protection hidden="1"/>
    </xf>
    <xf numFmtId="0" fontId="0" fillId="0" borderId="10" xfId="7" applyFont="1" applyBorder="1" applyAlignment="1">
      <alignment horizontal="center" vertical="center"/>
    </xf>
    <xf numFmtId="165" fontId="11" fillId="2" borderId="9" xfId="7" applyNumberFormat="1" applyFont="1" applyFill="1" applyBorder="1" applyAlignment="1" applyProtection="1">
      <alignment horizontal="center" vertical="center"/>
      <protection hidden="1"/>
    </xf>
    <xf numFmtId="165" fontId="11" fillId="2" borderId="0" xfId="7" applyNumberFormat="1" applyFont="1" applyFill="1" applyBorder="1" applyAlignment="1" applyProtection="1">
      <alignment horizontal="center" vertical="center"/>
      <protection hidden="1"/>
    </xf>
    <xf numFmtId="0" fontId="0" fillId="0" borderId="0" xfId="7" applyFont="1" applyAlignment="1">
      <alignment horizontal="center" vertical="center"/>
    </xf>
    <xf numFmtId="0" fontId="12" fillId="2" borderId="31" xfId="7" applyFont="1" applyFill="1" applyBorder="1" applyAlignment="1" applyProtection="1">
      <alignment horizontal="left" vertical="center" wrapText="1"/>
      <protection hidden="1"/>
    </xf>
    <xf numFmtId="0" fontId="12" fillId="2" borderId="44" xfId="7" applyFont="1" applyFill="1" applyBorder="1" applyAlignment="1" applyProtection="1">
      <alignment horizontal="left" vertical="center" wrapText="1"/>
      <protection hidden="1"/>
    </xf>
    <xf numFmtId="14" fontId="12" fillId="2" borderId="11" xfId="7" applyNumberFormat="1" applyFont="1" applyFill="1" applyBorder="1" applyAlignment="1" applyProtection="1">
      <alignment horizontal="center" vertical="center"/>
      <protection hidden="1"/>
    </xf>
    <xf numFmtId="14" fontId="12" fillId="2" borderId="12" xfId="7" applyNumberFormat="1" applyFont="1" applyFill="1" applyBorder="1" applyAlignment="1" applyProtection="1">
      <alignment horizontal="center" vertical="center"/>
      <protection hidden="1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Normální" xfId="0" builtinId="0"/>
    <cellStyle name="Percent" xfId="1"/>
    <cellStyle name="Procenta" xfId="6"/>
  </cellStyles>
  <dxfs count="137">
    <dxf>
      <font>
        <b val="0"/>
        <i val="0"/>
        <strike val="0"/>
        <u val="none"/>
        <sz val="11"/>
        <color theme="1"/>
        <name val="Calibri"/>
      </font>
      <alignment horizontal="general" vertical="bottom" textRotation="0" wrapText="1" shrinkToFit="1" readingOrder="0"/>
      <protection locked="0" hidden="1"/>
    </dxf>
    <dxf>
      <font>
        <b val="0"/>
        <i val="0"/>
        <strike val="0"/>
        <u val="none"/>
        <sz val="11"/>
        <color theme="1"/>
        <name val="Calibri"/>
      </font>
      <alignment horizontal="general" vertical="bottom" textRotation="0" wrapText="1" shrinkToFit="1" readingOrder="0"/>
      <border>
        <left/>
        <right/>
        <top/>
        <bottom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numFmt numFmtId="4" formatCode="#,##0.00"/>
      <fill>
        <patternFill patternType="solid">
          <bgColor theme="2"/>
        </patternFill>
      </fill>
      <alignment horizontal="center" vertical="bottom" textRotation="0" wrapText="1" shrinkToFit="1" readingOrder="0"/>
      <border>
        <left/>
        <right style="medium">
          <color auto="1"/>
        </right>
        <top/>
        <bottom/>
        <vertical/>
        <horizontal/>
      </border>
      <protection locked="0" hidden="1"/>
    </dxf>
    <dxf>
      <numFmt numFmtId="4" formatCode="#,##0.00"/>
      <protection locked="0" hidden="1"/>
    </dxf>
    <dxf>
      <numFmt numFmtId="4" formatCode="#,##0.00"/>
      <fill>
        <patternFill patternType="solid">
          <bgColor theme="2"/>
        </patternFill>
      </fill>
      <alignment horizontal="center" vertical="bottom" textRotation="0" wrapText="1" shrinkToFit="1" readingOrder="0"/>
      <border>
        <left style="medium">
          <color auto="1"/>
        </left>
        <right/>
        <top/>
        <bottom/>
        <vertical/>
        <horizontal/>
      </border>
      <protection locked="0" hidden="1"/>
    </dxf>
    <dxf>
      <numFmt numFmtId="4" formatCode="#,##0.00"/>
      <protection locked="0" hidden="1"/>
    </dxf>
    <dxf>
      <font>
        <b val="0"/>
        <i val="0"/>
        <strike val="0"/>
        <u val="none"/>
        <sz val="10"/>
        <color theme="1"/>
        <name val="Verdana"/>
      </font>
      <numFmt numFmtId="4" formatCode="#,##0.00"/>
      <protection locked="0" hidden="1"/>
    </dxf>
    <dxf>
      <font>
        <b val="0"/>
        <i val="0"/>
        <strike val="0"/>
        <u val="none"/>
        <sz val="11"/>
        <color theme="1"/>
        <name val="Calibri"/>
      </font>
      <numFmt numFmtId="19" formatCode="d/m/yyyy"/>
      <alignment horizontal="center" vertical="center" textRotation="0" wrapText="1" shrinkToFit="1" readingOrder="0"/>
      <border>
        <left/>
        <right/>
        <top/>
        <bottom/>
      </border>
    </dxf>
    <dxf>
      <font>
        <b val="0"/>
        <i val="0"/>
        <strike val="0"/>
        <u val="none"/>
        <sz val="11"/>
        <color theme="1"/>
        <name val="Calibri"/>
      </font>
      <numFmt numFmtId="4" formatCode="#,##0.00"/>
      <alignment horizontal="general" vertical="bottom" textRotation="0" wrapText="1" shrinkToFit="1" readingOrder="0"/>
      <protection locked="0" hidden="1"/>
    </dxf>
    <dxf>
      <font>
        <b val="0"/>
        <i val="0"/>
        <strike val="0"/>
        <u val="none"/>
        <sz val="11"/>
        <color theme="1"/>
        <name val="Calibri"/>
      </font>
      <alignment horizontal="general" vertical="bottom" textRotation="0" wrapText="1" shrinkToFit="1" readingOrder="0"/>
      <border>
        <left/>
        <right/>
        <top/>
        <bottom/>
      </border>
    </dxf>
    <dxf>
      <border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4" formatCode="#,##0.00"/>
      <protection locked="0" hidden="1"/>
    </dxf>
    <dxf>
      <numFmt numFmtId="4" formatCode="#,##0.00"/>
      <protection locked="0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u val="none"/>
        <sz val="11"/>
        <color theme="1"/>
        <name val="Calibri"/>
      </font>
      <numFmt numFmtId="4" formatCode="#,##0.00"/>
      <alignment horizontal="center" vertical="center" textRotation="0" wrapText="1" shrinkToFit="1" readingOrder="0"/>
      <protection locked="0" hidden="1"/>
    </dxf>
    <dxf>
      <font>
        <b val="0"/>
        <i val="0"/>
        <strike val="0"/>
        <u val="none"/>
        <sz val="11"/>
        <color theme="1"/>
        <name val="Calibri"/>
      </font>
      <alignment vertical="center" textRotation="0" wrapText="1" shrinkToFit="1" readingOrder="0"/>
      <border>
        <left style="medium">
          <color auto="1"/>
        </left>
        <right style="medium">
          <color auto="1"/>
        </right>
        <top/>
        <bottom/>
      </border>
      <protection locked="0" hidden="1"/>
    </dxf>
    <dxf>
      <font>
        <b val="0"/>
        <i val="0"/>
        <strike val="0"/>
        <u val="none"/>
        <sz val="12"/>
        <color theme="1"/>
        <name val="Calibri"/>
      </font>
      <numFmt numFmtId="4" formatCode="#,##0.00"/>
      <alignment horizontal="center" vertical="center" textRotation="0" wrapText="1" shrinkToFit="1" readingOrder="0"/>
      <border>
        <left style="medium">
          <color auto="1"/>
        </left>
        <right/>
        <top/>
        <bottom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12"/>
        <color theme="1"/>
        <name val="Calibri"/>
      </font>
      <numFmt numFmtId="19" formatCode="d/m/yyyy"/>
      <alignment horizontal="center" vertical="center" textRotation="0" wrapText="1" shrinkToFit="1" readingOrder="0"/>
      <border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12"/>
        <color theme="1"/>
        <name val="Calibri"/>
      </font>
      <alignment horizontal="general" vertical="center" textRotation="0" wrapText="1" shrinkToFit="1" readingOrder="0"/>
      <border>
        <left/>
        <right style="medium">
          <color auto="1"/>
        </right>
        <top/>
        <bottom/>
        <vertical style="medium">
          <color auto="1"/>
        </vertical>
        <horizontal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border>
        <top style="thin">
          <color auto="1"/>
        </top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u val="none"/>
        <sz val="11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11"/>
        <color theme="1"/>
        <name val="Calibri"/>
      </font>
      <alignment vertical="center" textRotation="0" wrapText="1" shrinkToFit="1" readingOrder="0"/>
      <border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  <border>
        <left/>
        <right/>
        <top/>
        <bottom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10"/>
        <color theme="1"/>
        <name val="Verdana"/>
      </font>
      <border>
        <left/>
        <right/>
        <top/>
        <bottom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10"/>
        <color theme="1"/>
        <name val="Verdana"/>
      </font>
      <border>
        <left/>
        <right/>
        <top/>
        <bottom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border>
        <top style="thin">
          <color auto="1"/>
        </top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u val="none"/>
        <sz val="11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11"/>
        <color theme="1"/>
        <name val="Calibri"/>
      </font>
      <alignment vertical="center" textRotation="0" wrapText="1" shrinkToFit="1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fill>
        <patternFill>
          <bgColor rgb="FFFF0000"/>
        </patternFill>
      </fill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/>
        <right style="medium">
          <color auto="1"/>
        </right>
        <top/>
        <bottom/>
        <vertical/>
        <horizontal/>
      </border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medium">
          <color auto="1"/>
        </left>
        <right/>
        <top/>
        <bottom/>
        <vertical/>
        <horizontal/>
      </border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numFmt numFmtId="4" formatCode="#,##0.00"/>
    </dxf>
    <dxf>
      <font>
        <b val="0"/>
        <i val="0"/>
        <strike val="0"/>
        <u val="none"/>
        <sz val="10"/>
        <color theme="1"/>
        <name val="Verdana"/>
      </font>
      <numFmt numFmtId="4" formatCode="#,##0.00"/>
      <fill>
        <patternFill patternType="none"/>
      </fill>
    </dxf>
    <dxf>
      <font>
        <b val="0"/>
        <i val="0"/>
        <strike val="0"/>
        <u val="none"/>
        <sz val="8"/>
        <color theme="1"/>
        <name val="Calibri"/>
      </font>
      <numFmt numFmtId="4" formatCode="#,##0.00"/>
      <fill>
        <patternFill patternType="none"/>
      </fill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  <numFmt numFmtId="4" formatCode="#,##0.00"/>
      <fill>
        <patternFill patternType="none"/>
      </fill>
    </dxf>
    <dxf>
      <font>
        <b val="0"/>
        <i val="0"/>
        <strike val="0"/>
        <u val="none"/>
        <sz val="8"/>
        <color theme="1"/>
        <name val="Calibri"/>
      </font>
      <numFmt numFmtId="4" formatCode="#,##0.00"/>
      <fill>
        <patternFill patternType="none"/>
      </fill>
      <alignment vertical="center" textRotation="0" wrapText="1" shrinkToFit="1" readingOrder="0"/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  <numFmt numFmtId="4" formatCode="#,##0.00"/>
      <fill>
        <patternFill patternType="none"/>
      </fill>
    </dxf>
    <dxf>
      <font>
        <b val="0"/>
        <i val="0"/>
        <strike val="0"/>
        <u val="none"/>
        <sz val="8"/>
        <color theme="1"/>
        <name val="Calibri"/>
      </font>
      <numFmt numFmtId="4" formatCode="#,##0.00"/>
      <fill>
        <patternFill patternType="solid">
          <bgColor theme="6" tint="0.39994506668294322"/>
        </patternFill>
      </fill>
      <alignment vertical="center" textRotation="0" wrapText="1" shrinkToFit="1" readingOrder="0"/>
      <border>
        <left/>
        <right style="medium">
          <color auto="1"/>
        </right>
        <top/>
        <bottom/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  <numFmt numFmtId="4" formatCode="#,##0.00"/>
      <fill>
        <patternFill patternType="none"/>
      </fill>
    </dxf>
    <dxf>
      <font>
        <b val="0"/>
        <i val="0"/>
        <strike val="0"/>
        <u val="none"/>
        <sz val="8"/>
        <color theme="1"/>
        <name val="Calibri"/>
      </font>
      <numFmt numFmtId="4" formatCode="#,##0.00"/>
      <fill>
        <patternFill patternType="solid">
          <bgColor theme="6" tint="0.39994506668294322"/>
        </patternFill>
      </fill>
      <alignment vertical="center" textRotation="0" wrapText="1" shrinkToFit="1" readingOrder="0"/>
      <border>
        <left style="medium">
          <color auto="1"/>
        </left>
        <right/>
        <top/>
        <bottom/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  <numFmt numFmtId="4" formatCode="#,##0.00"/>
      <fill>
        <patternFill patternType="none"/>
      </fill>
    </dxf>
    <dxf>
      <font>
        <b val="0"/>
        <i val="0"/>
        <strike val="0"/>
        <u val="none"/>
        <sz val="8"/>
        <color theme="1"/>
        <name val="Calibri"/>
      </font>
      <numFmt numFmtId="19" formatCode="d/m/yyyy"/>
      <alignment horizontal="center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medium">
          <color auto="1"/>
        </left>
        <right/>
        <top/>
        <bottom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ill>
        <patternFill>
          <bgColor rgb="FFFF0000"/>
        </patternFill>
      </fill>
    </dxf>
    <dxf>
      <border>
        <left style="thin">
          <color auto="1"/>
        </left>
      </border>
    </dxf>
    <dxf>
      <fill>
        <patternFill>
          <bgColor theme="0" tint="-4.992828150273141E-2"/>
        </patternFill>
      </fill>
    </dxf>
    <dxf>
      <fill>
        <patternFill>
          <bgColor theme="6" tint="0.39994506668294322"/>
        </patternFill>
      </fill>
    </dxf>
    <dxf>
      <border>
        <bottom style="thin">
          <color auto="1"/>
        </bottom>
      </border>
    </dxf>
    <dxf>
      <border>
        <vertical style="thin">
          <color theme="0" tint="-0.49992370372631001"/>
        </vertical>
      </border>
    </dxf>
    <dxf>
      <border>
        <left style="thin">
          <color auto="1"/>
        </left>
      </border>
    </dxf>
    <dxf>
      <fill>
        <patternFill>
          <bgColor theme="0" tint="-4.9958800012207406E-2"/>
        </patternFill>
      </fill>
    </dxf>
    <dxf>
      <fill>
        <patternFill>
          <bgColor theme="6" tint="0.39994506668294322"/>
        </patternFill>
      </fill>
    </dxf>
    <dxf>
      <border>
        <bottom style="thin">
          <color auto="1"/>
        </bottom>
      </border>
    </dxf>
    <dxf>
      <border>
        <vertical style="thin">
          <color theme="0" tint="-0.49995422223578601"/>
        </vertical>
      </border>
    </dxf>
    <dxf>
      <fill>
        <patternFill>
          <bgColor theme="0" tint="-4.9958800012207406E-2"/>
        </patternFill>
      </fill>
    </dxf>
    <dxf>
      <fill>
        <patternFill>
          <bgColor theme="0" tint="-0.24991607409894101"/>
        </patternFill>
      </fill>
    </dxf>
    <dxf>
      <border>
        <right style="thin">
          <color theme="0" tint="-0.34995574816125979"/>
        </right>
      </border>
    </dxf>
    <dxf>
      <border>
        <bottom style="thin">
          <color auto="1"/>
        </bottom>
      </border>
    </dxf>
    <dxf>
      <border>
        <vertical style="thin">
          <color theme="0" tint="-0.49995422223578601"/>
        </vertical>
      </border>
    </dxf>
    <dxf>
      <fill>
        <patternFill>
          <bgColor theme="0" tint="-4.9958800012207406E-2"/>
        </patternFill>
      </fill>
    </dxf>
    <dxf>
      <fill>
        <patternFill>
          <bgColor theme="0" tint="-0.24991607409894101"/>
        </patternFill>
      </fill>
    </dxf>
    <dxf>
      <border>
        <right style="thin">
          <color theme="0" tint="-0.34995574816125979"/>
        </right>
      </border>
    </dxf>
    <dxf>
      <border>
        <bottom style="thin">
          <color auto="1"/>
        </bottom>
      </border>
    </dxf>
    <dxf>
      <border>
        <vertical style="thin">
          <color theme="0" tint="-0.49995422223578601"/>
        </vertical>
      </border>
    </dxf>
    <dxf>
      <fill>
        <patternFill>
          <bgColor theme="0" tint="-4.9958800012207406E-2"/>
        </patternFill>
      </fill>
    </dxf>
    <dxf>
      <fill>
        <patternFill>
          <bgColor theme="0" tint="-0.24991607409894101"/>
        </patternFill>
      </fill>
    </dxf>
    <dxf>
      <border>
        <bottom style="thin">
          <color auto="1"/>
        </bottom>
      </border>
    </dxf>
    <dxf>
      <border>
        <vertical style="thin">
          <color theme="0" tint="-0.49995422223578601"/>
        </vertical>
      </border>
    </dxf>
  </dxfs>
  <tableStyles count="5" defaultTableStyle="TableStyleMedium2" defaultPivotStyle="PivotStyleLight16">
    <tableStyle name="Styl tabulky 1" pivot="0" count="4">
      <tableStyleElement type="wholeTable" dxfId="136"/>
      <tableStyleElement type="totalRow" dxfId="135"/>
      <tableStyleElement type="firstRowStripe" dxfId="134"/>
      <tableStyleElement type="secondRowStripe" dxfId="133"/>
    </tableStyle>
    <tableStyle name="Styl tabulky 1 2" pivot="0" count="5">
      <tableStyleElement type="wholeTable" dxfId="132"/>
      <tableStyleElement type="totalRow" dxfId="131"/>
      <tableStyleElement type="lastColumn" dxfId="130"/>
      <tableStyleElement type="firstRowStripe" dxfId="129"/>
      <tableStyleElement type="secondRowStripe" dxfId="128"/>
    </tableStyle>
    <tableStyle name="Styl tabulky 1 3" pivot="0" count="5">
      <tableStyleElement type="wholeTable" dxfId="127"/>
      <tableStyleElement type="totalRow" dxfId="126"/>
      <tableStyleElement type="lastColumn" dxfId="125"/>
      <tableStyleElement type="firstRowStripe" dxfId="124"/>
      <tableStyleElement type="secondRowStripe" dxfId="123"/>
    </tableStyle>
    <tableStyle name="Zelená_vlastní" pivot="0" count="5">
      <tableStyleElement type="wholeTable" dxfId="122"/>
      <tableStyleElement type="totalRow" dxfId="121"/>
      <tableStyleElement type="firstRowStripe" dxfId="120"/>
      <tableStyleElement type="secondRowStripe" dxfId="119"/>
      <tableStyleElement type="firstColumnStripe" dxfId="118"/>
    </tableStyle>
    <tableStyle name="Zelená_vlastní 2" pivot="0" count="5">
      <tableStyleElement type="wholeTable" dxfId="117"/>
      <tableStyleElement type="totalRow" dxfId="116"/>
      <tableStyleElement type="firstRowStripe" dxfId="115"/>
      <tableStyleElement type="secondRowStripe" dxfId="114"/>
      <tableStyleElement type="firstColumnStripe" dxfId="1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304800</xdr:rowOff>
    </xdr:from>
    <xdr:to>
      <xdr:col>4</xdr:col>
      <xdr:colOff>1066800</xdr:colOff>
      <xdr:row>2</xdr:row>
      <xdr:rowOff>114300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457200"/>
          <a:ext cx="962025" cy="266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2</xdr:row>
      <xdr:rowOff>476250</xdr:rowOff>
    </xdr:from>
    <xdr:to>
      <xdr:col>4</xdr:col>
      <xdr:colOff>504825</xdr:colOff>
      <xdr:row>3</xdr:row>
      <xdr:rowOff>171450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562100"/>
          <a:ext cx="1390650" cy="36195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-pc\TEMP-Public\Users\Michael\Desktop\HLAS_HTS_004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távka"/>
      <sheetName val="List1"/>
    </sheetNames>
    <sheetDataSet>
      <sheetData sheetId="0"/>
      <sheetData sheetId="1">
        <row r="1">
          <cell r="A1" t="str">
            <v>Č. Radiokomunikace</v>
          </cell>
        </row>
        <row r="2">
          <cell r="A2" t="str">
            <v>ČD Telematika</v>
          </cell>
        </row>
        <row r="3">
          <cell r="A3" t="str">
            <v>Dial Telecom</v>
          </cell>
        </row>
        <row r="4">
          <cell r="A4" t="str">
            <v>GiTy</v>
          </cell>
        </row>
        <row r="5">
          <cell r="A5" t="str">
            <v>GTS Czech</v>
          </cell>
        </row>
        <row r="6">
          <cell r="A6" t="str">
            <v>ha-vel</v>
          </cell>
        </row>
        <row r="7">
          <cell r="A7" t="str">
            <v>Maxprogres</v>
          </cell>
        </row>
        <row r="8">
          <cell r="A8" t="str">
            <v>OVANET</v>
          </cell>
        </row>
        <row r="9">
          <cell r="A9" t="str">
            <v>Telefónika</v>
          </cell>
        </row>
        <row r="10">
          <cell r="A10" t="str">
            <v>T-Mobile</v>
          </cell>
        </row>
        <row r="11">
          <cell r="A11" t="str">
            <v>T-Systems</v>
          </cell>
        </row>
        <row r="12">
          <cell r="A12" t="str">
            <v>Vodafone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C7:AM9" headerRowCount="0" totalsRowShown="0" headerRowDxfId="111" dataDxfId="110">
  <tableColumns count="37">
    <tableColumn id="1" name="Sloupec1" headerRowDxfId="109" dataDxfId="108"/>
    <tableColumn id="2" name="Sloupec2" headerRowDxfId="107" dataDxfId="106"/>
    <tableColumn id="3" name="Sloupec27" headerRowDxfId="105" dataDxfId="104"/>
    <tableColumn id="4" name="Sloupec3" headerRowDxfId="103" dataDxfId="102"/>
    <tableColumn id="5" name="Sloupec4" headerRowDxfId="101" dataDxfId="100"/>
    <tableColumn id="6" name="Sloupec5" headerRowDxfId="99" dataDxfId="98">
      <calculatedColumnFormula>Tabulka1[[#This Row],[Sloupec4]]*Tabulka1[[#This Row],[Sloupec27]]+Tabulka1[[#This Row],[Sloupec3]]</calculatedColumnFormula>
    </tableColumn>
    <tableColumn id="7" name="Sloupec30" headerRowDxfId="97" dataDxfId="96"/>
    <tableColumn id="8" name="Sloupec33" headerRowDxfId="95" dataDxfId="94">
      <calculatedColumnFormula>Tabulka1[[#This Row],[Sloupec30]]*24</calculatedColumnFormula>
    </tableColumn>
    <tableColumn id="9" name="Sloupec6" headerRowDxfId="93" dataDxfId="92"/>
    <tableColumn id="10" name="Sloupec7" headerRowDxfId="91" dataDxfId="90"/>
    <tableColumn id="11" name="Sloupec8" headerRowDxfId="89" dataDxfId="88"/>
    <tableColumn id="12" name="Sloupec9" headerRowDxfId="87" dataDxfId="86"/>
    <tableColumn id="13" name="Sloupec10" headerRowDxfId="85" dataDxfId="84"/>
    <tableColumn id="14" name="Sloupec11" headerRowDxfId="83" dataDxfId="82"/>
    <tableColumn id="15" name="Sloupec12" headerRowDxfId="81" dataDxfId="80"/>
    <tableColumn id="16" name="Sloupec13" headerRowDxfId="79" dataDxfId="78"/>
    <tableColumn id="17" name="Sloupec14" headerRowDxfId="77" dataDxfId="76"/>
    <tableColumn id="18" name="Sloupec32" headerRowDxfId="75"/>
    <tableColumn id="19" name="Sloupec31" headerRowDxfId="74"/>
    <tableColumn id="20" name="Sloupec24" headerRowDxfId="73" dataDxfId="72"/>
    <tableColumn id="21" name="Sloupec34" headerRowDxfId="71"/>
    <tableColumn id="22" name="Sloupec28" headerRowDxfId="70"/>
    <tableColumn id="23" name="Sloupec25" headerRowDxfId="69" dataDxfId="68"/>
    <tableColumn id="24" name="Sloupec26" headerRowDxfId="67" dataDxfId="66"/>
    <tableColumn id="25" name="Sloupec29" headerRowDxfId="65" dataDxfId="64"/>
    <tableColumn id="26" name="Sloupec15" headerRowDxfId="63" dataDxfId="62"/>
    <tableColumn id="27" name="Sloupec16" headerRowDxfId="61" dataDxfId="60"/>
    <tableColumn id="28" name="Sloupec17" headerRowDxfId="59"/>
    <tableColumn id="29" name="Sloupec19" headerRowDxfId="58" dataDxfId="57"/>
    <tableColumn id="30" name="Sloupec21" headerRowDxfId="56" dataDxfId="55"/>
    <tableColumn id="31" name="Sloupec23" headerRowDxfId="54" dataDxfId="53"/>
    <tableColumn id="32" name="Sloupec22" headerRowDxfId="52" dataDxfId="51"/>
    <tableColumn id="33" name="Sloupec18" headerRowDxfId="50" dataDxfId="49"/>
    <tableColumn id="34" name="Sloupec20" headerRowDxfId="48" dataDxfId="47"/>
    <tableColumn id="35" name="Sloupec35" headerRowDxfId="46" dataDxfId="45"/>
    <tableColumn id="36" name="Sloupec36" headerRowDxfId="44" dataDxfId="43"/>
    <tableColumn id="37" name="Sloupec37" headerRowDxfId="42" dataDxfId="41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6" name="Tabulka157" displayName="Tabulka157" ref="B8:D9" headerRowCount="0" totalsRowShown="0" headerRowDxfId="39" dataDxfId="38" tableBorderDxfId="37" totalsRowBorderDxfId="36">
  <tableColumns count="3">
    <tableColumn id="1" name="Sloupec1" headerRowDxfId="35" totalsRowDxfId="34"/>
    <tableColumn id="2" name="Sloupec2" headerRowDxfId="33" totalsRowDxfId="32"/>
    <tableColumn id="3" name="Sloupec23" headerRowDxfId="31" totalsRowDxfId="30"/>
  </tableColumns>
  <tableStyleInfo name="Styl tabulky 1 3" showFirstColumn="0" showLastColumn="0" showRowStripes="1" showColumnStripes="0"/>
</table>
</file>

<file path=xl/tables/table3.xml><?xml version="1.0" encoding="utf-8"?>
<table xmlns="http://schemas.openxmlformats.org/spreadsheetml/2006/main" id="7" name="Tabulka138" displayName="Tabulka138" ref="F8:I14" headerRowCount="0" totalsRowShown="0" headerRowDxfId="29" dataDxfId="28" tableBorderDxfId="27" totalsRowBorderDxfId="26">
  <tableColumns count="4">
    <tableColumn id="1" name="Sloupec1" headerRowDxfId="25" dataDxfId="24"/>
    <tableColumn id="2" name="Sloupec2" headerRowDxfId="23" dataDxfId="22"/>
    <tableColumn id="3" name="Sloupec23" headerRowDxfId="21" dataDxfId="20"/>
    <tableColumn id="4" name="Sloupec3" headerRowDxfId="19" dataDxfId="18"/>
  </tableColumns>
  <tableStyleInfo name="Styl tabulky 1 3" showFirstColumn="0" showLastColumn="0" showRowStripes="1" showColumnStripes="0"/>
</table>
</file>

<file path=xl/tables/table4.xml><?xml version="1.0" encoding="utf-8"?>
<table xmlns="http://schemas.openxmlformats.org/spreadsheetml/2006/main" id="9" name="Tabulka77" displayName="Tabulka77" ref="C9:F243" headerRowCount="0" totalsRowShown="0" headerRowDxfId="15" dataDxfId="14" tableBorderDxfId="13">
  <tableColumns count="4">
    <tableColumn id="1" name="Sloupec1" headerRowDxfId="12" dataDxfId="11"/>
    <tableColumn id="2" name="Sloupec2" headerRowDxfId="10" dataDxfId="9"/>
    <tableColumn id="3" name="Sloupec3" headerRowDxfId="8" dataDxfId="7"/>
    <tableColumn id="4" name="Sloupec4" headerRowDxfId="6" dataDxfId="5"/>
  </tableColumns>
  <tableStyleInfo name="Zelená_vlastní 2" showFirstColumn="0" showLastColumn="0" showRowStripes="1" showColumnStripes="0"/>
</table>
</file>

<file path=xl/tables/table5.xml><?xml version="1.0" encoding="utf-8"?>
<table xmlns="http://schemas.openxmlformats.org/spreadsheetml/2006/main" id="8" name="Tabulka69" displayName="Tabulka69" ref="B9:B243" headerRowCount="0" totalsRowShown="0" headerRowDxfId="4" dataDxfId="3" tableBorderDxfId="2">
  <tableColumns count="1">
    <tableColumn id="1" name="Sloupec1" headerRowDxfId="1" dataDxfId="0"/>
  </tableColumns>
  <tableStyleInfo name="Styl tabulky 1 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"/>
  <sheetViews>
    <sheetView topLeftCell="C1" workbookViewId="0">
      <selection activeCell="C2" sqref="C2"/>
    </sheetView>
  </sheetViews>
  <sheetFormatPr defaultColWidth="9.140625" defaultRowHeight="11.25" x14ac:dyDescent="0.2"/>
  <cols>
    <col min="1" max="1" width="8.7109375" style="29" hidden="1" customWidth="1"/>
    <col min="2" max="2" width="12.28515625" style="29" hidden="1" customWidth="1"/>
    <col min="3" max="3" width="21.42578125" style="29" customWidth="1"/>
    <col min="4" max="4" width="9.7109375" style="29" customWidth="1"/>
    <col min="5" max="5" width="16.42578125" style="137" customWidth="1"/>
    <col min="6" max="7" width="12.7109375" style="29" customWidth="1"/>
    <col min="8" max="10" width="18" style="29" customWidth="1"/>
    <col min="11" max="11" width="12.85546875" style="29" bestFit="1" customWidth="1"/>
    <col min="12" max="13" width="16.42578125" style="29" bestFit="1" customWidth="1"/>
    <col min="14" max="14" width="15.7109375" style="29" customWidth="1"/>
    <col min="15" max="15" width="10.7109375" style="29" customWidth="1"/>
    <col min="16" max="16" width="13.42578125" style="29" bestFit="1" customWidth="1"/>
    <col min="17" max="18" width="5.7109375" style="29" customWidth="1"/>
    <col min="19" max="19" width="5.140625" style="29" bestFit="1" customWidth="1"/>
    <col min="20" max="21" width="12.28515625" style="29" customWidth="1"/>
    <col min="22" max="22" width="9.28515625" style="29" bestFit="1" customWidth="1"/>
    <col min="23" max="23" width="9.7109375" style="29" customWidth="1"/>
    <col min="24" max="24" width="9.85546875" style="29" customWidth="1"/>
    <col min="25" max="25" width="8.28515625" style="29" bestFit="1" customWidth="1"/>
    <col min="26" max="26" width="11.28515625" style="29" bestFit="1" customWidth="1"/>
    <col min="27" max="27" width="11.28515625" style="29" customWidth="1"/>
    <col min="28" max="28" width="10.28515625" style="29" customWidth="1"/>
    <col min="29" max="29" width="8.42578125" style="29" bestFit="1" customWidth="1"/>
    <col min="30" max="30" width="10.5703125" style="29" customWidth="1"/>
    <col min="31" max="31" width="8.85546875" style="29" bestFit="1" customWidth="1"/>
    <col min="32" max="32" width="7.5703125" style="29" bestFit="1" customWidth="1"/>
    <col min="33" max="33" width="8.28515625" style="29" bestFit="1" customWidth="1"/>
    <col min="34" max="34" width="31.5703125" style="29" customWidth="1"/>
    <col min="35" max="38" width="9.140625" style="29" customWidth="1"/>
    <col min="39" max="39" width="21.28515625" style="29" customWidth="1"/>
    <col min="40" max="40" width="9.140625" style="29" customWidth="1"/>
    <col min="41" max="16384" width="9.140625" style="29"/>
  </cols>
  <sheetData>
    <row r="1" spans="1:39" ht="12" customHeight="1" x14ac:dyDescent="0.2">
      <c r="A1" s="42" t="s">
        <v>48</v>
      </c>
      <c r="C1" s="136" t="s">
        <v>322</v>
      </c>
    </row>
    <row r="2" spans="1:39" ht="36" customHeight="1" x14ac:dyDescent="0.2">
      <c r="A2" s="42"/>
      <c r="C2" s="43" t="s">
        <v>36</v>
      </c>
      <c r="D2" s="43" t="s">
        <v>327</v>
      </c>
      <c r="E2" s="135" t="s">
        <v>37</v>
      </c>
      <c r="F2" s="19" t="s">
        <v>38</v>
      </c>
      <c r="G2" s="19"/>
      <c r="H2" s="44" t="s">
        <v>329</v>
      </c>
      <c r="J2" s="44" t="s">
        <v>328</v>
      </c>
      <c r="K2" s="18" t="s">
        <v>360</v>
      </c>
      <c r="L2" s="18"/>
      <c r="M2" s="18"/>
      <c r="N2" s="18"/>
      <c r="O2" s="18"/>
      <c r="P2" s="18"/>
      <c r="Q2" s="18"/>
      <c r="R2" s="18"/>
      <c r="S2" s="18"/>
      <c r="T2" s="139"/>
      <c r="U2" s="139"/>
      <c r="AH2" s="30"/>
    </row>
    <row r="3" spans="1:39" ht="12" customHeight="1" x14ac:dyDescent="0.2">
      <c r="A3" s="42"/>
      <c r="C3" s="45" t="str">
        <f>B7</f>
        <v>HLAS_ISDN30_001.01</v>
      </c>
      <c r="D3" s="46">
        <f>A7</f>
        <v>5118</v>
      </c>
      <c r="E3" s="47" t="s">
        <v>39</v>
      </c>
      <c r="F3" s="16"/>
      <c r="G3" s="15"/>
      <c r="H3" s="48">
        <f>SUM(H5:H9)</f>
        <v>0</v>
      </c>
      <c r="J3" s="143">
        <f>SUM(J5:J9)</f>
        <v>34176</v>
      </c>
      <c r="K3" s="18"/>
      <c r="L3" s="18"/>
      <c r="M3" s="18"/>
      <c r="N3" s="18"/>
      <c r="O3" s="18"/>
      <c r="P3" s="18"/>
      <c r="Q3" s="18"/>
      <c r="R3" s="18"/>
      <c r="S3" s="18"/>
      <c r="T3" s="139"/>
      <c r="U3" s="139"/>
      <c r="AH3" s="30"/>
    </row>
    <row r="4" spans="1:39" ht="12" customHeight="1" x14ac:dyDescent="0.2">
      <c r="A4" s="42"/>
      <c r="C4" s="49" t="s">
        <v>40</v>
      </c>
      <c r="D4" s="46">
        <f>COUNT(H5:H9)-1</f>
        <v>1</v>
      </c>
      <c r="E4" s="50" t="s">
        <v>41</v>
      </c>
      <c r="G4" s="51"/>
      <c r="K4" s="17"/>
      <c r="L4" s="17"/>
      <c r="M4" s="17"/>
      <c r="N4" s="17"/>
      <c r="O4" s="17"/>
      <c r="P4" s="17"/>
      <c r="Q4" s="17"/>
      <c r="R4" s="17"/>
      <c r="S4" s="17"/>
      <c r="T4" s="141"/>
      <c r="U4" s="141"/>
      <c r="AH4" s="30"/>
    </row>
    <row r="5" spans="1:39" ht="15.95" customHeight="1" x14ac:dyDescent="0.2">
      <c r="A5" s="42"/>
      <c r="B5" s="6" t="s">
        <v>33</v>
      </c>
      <c r="C5" s="5" t="s">
        <v>0</v>
      </c>
      <c r="D5" s="3" t="s">
        <v>1</v>
      </c>
      <c r="E5" s="1" t="s">
        <v>359</v>
      </c>
      <c r="F5" s="255" t="s">
        <v>2</v>
      </c>
      <c r="G5" s="14" t="s">
        <v>3</v>
      </c>
      <c r="H5" s="25" t="s">
        <v>330</v>
      </c>
      <c r="I5" s="12" t="s">
        <v>331</v>
      </c>
      <c r="J5" s="12" t="s">
        <v>332</v>
      </c>
      <c r="K5" s="10" t="s">
        <v>4</v>
      </c>
      <c r="L5" s="9"/>
      <c r="M5" s="9"/>
      <c r="N5" s="9"/>
      <c r="O5" s="9"/>
      <c r="P5" s="9"/>
      <c r="Q5" s="9"/>
      <c r="R5" s="9"/>
      <c r="S5" s="9"/>
      <c r="T5" s="9"/>
      <c r="U5" s="8"/>
      <c r="V5" s="23" t="s">
        <v>5</v>
      </c>
      <c r="W5" s="22"/>
      <c r="X5" s="22"/>
      <c r="Y5" s="21"/>
      <c r="Z5" s="21"/>
      <c r="AA5" s="21"/>
      <c r="AB5" s="21"/>
      <c r="AC5" s="21"/>
      <c r="AD5" s="21"/>
      <c r="AE5" s="21"/>
      <c r="AF5" s="21"/>
      <c r="AG5" s="20"/>
      <c r="AH5" s="20"/>
      <c r="AI5" s="28" t="s">
        <v>355</v>
      </c>
      <c r="AJ5" s="27"/>
      <c r="AK5" s="27"/>
      <c r="AL5" s="27"/>
      <c r="AM5" s="26"/>
    </row>
    <row r="6" spans="1:39" ht="45" x14ac:dyDescent="0.2">
      <c r="A6" s="42" t="s">
        <v>34</v>
      </c>
      <c r="B6" s="6"/>
      <c r="C6" s="4"/>
      <c r="D6" s="2"/>
      <c r="E6" s="11"/>
      <c r="F6" s="256"/>
      <c r="G6" s="13"/>
      <c r="H6" s="24"/>
      <c r="I6" s="11"/>
      <c r="J6" s="7"/>
      <c r="K6" s="31" t="s">
        <v>6</v>
      </c>
      <c r="L6" s="140" t="s">
        <v>7</v>
      </c>
      <c r="M6" s="140" t="s">
        <v>8</v>
      </c>
      <c r="N6" s="140" t="s">
        <v>9</v>
      </c>
      <c r="O6" s="140" t="s">
        <v>10</v>
      </c>
      <c r="P6" s="140" t="s">
        <v>11</v>
      </c>
      <c r="Q6" s="140" t="s">
        <v>12</v>
      </c>
      <c r="R6" s="140" t="s">
        <v>13</v>
      </c>
      <c r="S6" s="140" t="s">
        <v>14</v>
      </c>
      <c r="T6" s="140" t="s">
        <v>325</v>
      </c>
      <c r="U6" s="140" t="s">
        <v>326</v>
      </c>
      <c r="V6" s="151" t="s">
        <v>336</v>
      </c>
      <c r="W6" s="32" t="s">
        <v>15</v>
      </c>
      <c r="X6" s="150" t="s">
        <v>334</v>
      </c>
      <c r="Y6" s="32" t="s">
        <v>323</v>
      </c>
      <c r="Z6" s="32" t="s">
        <v>16</v>
      </c>
      <c r="AA6" s="32" t="s">
        <v>17</v>
      </c>
      <c r="AB6" s="32" t="s">
        <v>31</v>
      </c>
      <c r="AC6" s="32" t="s">
        <v>18</v>
      </c>
      <c r="AD6" s="32" t="s">
        <v>338</v>
      </c>
      <c r="AE6" s="32" t="s">
        <v>19</v>
      </c>
      <c r="AF6" s="32" t="s">
        <v>20</v>
      </c>
      <c r="AG6" s="33" t="s">
        <v>21</v>
      </c>
      <c r="AH6" s="33" t="s">
        <v>22</v>
      </c>
      <c r="AI6" s="151" t="s">
        <v>339</v>
      </c>
      <c r="AJ6" s="33" t="s">
        <v>340</v>
      </c>
      <c r="AK6" s="33" t="s">
        <v>352</v>
      </c>
      <c r="AL6" s="33" t="s">
        <v>341</v>
      </c>
      <c r="AM6" s="225" t="s">
        <v>342</v>
      </c>
    </row>
    <row r="7" spans="1:39" ht="19.149999999999999" customHeight="1" x14ac:dyDescent="0.2">
      <c r="A7" s="195">
        <v>5118</v>
      </c>
      <c r="B7" s="195" t="s">
        <v>35</v>
      </c>
      <c r="C7" s="212" t="s">
        <v>42</v>
      </c>
      <c r="D7" s="213" t="s">
        <v>43</v>
      </c>
      <c r="E7" s="248">
        <v>24</v>
      </c>
      <c r="F7" s="214"/>
      <c r="G7" s="215"/>
      <c r="H7" s="221">
        <f>Tabulka1[[#This Row],[Sloupec4]]*Tabulka1[[#This Row],[Sloupec27]]+Tabulka1[[#This Row],[Sloupec3]]</f>
        <v>0</v>
      </c>
      <c r="I7" s="196">
        <v>1424</v>
      </c>
      <c r="J7" s="196">
        <f>Tabulka1[[#This Row],[Sloupec30]]*Tabulka1[[#This Row],[Sloupec27]]</f>
        <v>34176</v>
      </c>
      <c r="K7" s="216">
        <v>21731446</v>
      </c>
      <c r="L7" s="197" t="s">
        <v>44</v>
      </c>
      <c r="M7" s="197" t="s">
        <v>44</v>
      </c>
      <c r="N7" s="197" t="s">
        <v>45</v>
      </c>
      <c r="O7" s="197" t="s">
        <v>46</v>
      </c>
      <c r="P7" s="197" t="s">
        <v>47</v>
      </c>
      <c r="Q7" s="197">
        <v>567</v>
      </c>
      <c r="R7" s="197">
        <v>15</v>
      </c>
      <c r="S7" s="197" t="s">
        <v>48</v>
      </c>
      <c r="T7" s="197" t="s">
        <v>48</v>
      </c>
      <c r="U7" s="197" t="s">
        <v>48</v>
      </c>
      <c r="V7" s="217" t="s">
        <v>337</v>
      </c>
      <c r="W7" s="218" t="s">
        <v>23</v>
      </c>
      <c r="X7" s="198" t="s">
        <v>335</v>
      </c>
      <c r="Y7" s="218" t="s">
        <v>324</v>
      </c>
      <c r="Z7" s="197" t="s">
        <v>24</v>
      </c>
      <c r="AA7" s="197" t="s">
        <v>25</v>
      </c>
      <c r="AB7" s="197" t="s">
        <v>32</v>
      </c>
      <c r="AC7" s="197" t="s">
        <v>26</v>
      </c>
      <c r="AD7" s="199" t="s">
        <v>27</v>
      </c>
      <c r="AE7" s="197" t="s">
        <v>28</v>
      </c>
      <c r="AF7" s="197" t="s">
        <v>29</v>
      </c>
      <c r="AG7" s="197" t="s">
        <v>30</v>
      </c>
      <c r="AH7" s="197" t="s">
        <v>39</v>
      </c>
      <c r="AI7" s="226">
        <v>2274</v>
      </c>
      <c r="AJ7" s="224">
        <v>32</v>
      </c>
      <c r="AK7" s="224">
        <v>0</v>
      </c>
      <c r="AL7" s="224">
        <v>0</v>
      </c>
      <c r="AM7" s="227" t="s">
        <v>48</v>
      </c>
    </row>
    <row r="8" spans="1:39" ht="19.149999999999999" hidden="1" customHeight="1" x14ac:dyDescent="0.2">
      <c r="A8" s="200"/>
      <c r="B8" s="200"/>
      <c r="C8" s="201"/>
      <c r="D8" s="202"/>
      <c r="E8" s="203"/>
      <c r="F8" s="204"/>
      <c r="G8" s="220"/>
      <c r="H8" s="222">
        <f>Tabulka1[[#This Row],[Sloupec4]]*Tabulka1[[#This Row],[Sloupec27]]+Tabulka1[[#This Row],[Sloupec3]]</f>
        <v>0</v>
      </c>
      <c r="I8" s="205"/>
      <c r="J8" s="206">
        <f>Tabulka1[[#This Row],[Sloupec30]]*24</f>
        <v>0</v>
      </c>
      <c r="K8" s="207"/>
      <c r="L8" s="193"/>
      <c r="M8" s="193"/>
      <c r="N8" s="193"/>
      <c r="O8" s="193"/>
      <c r="P8" s="193"/>
      <c r="Q8" s="193"/>
      <c r="R8" s="193"/>
      <c r="S8" s="208"/>
      <c r="T8" s="209"/>
      <c r="U8" s="209"/>
      <c r="V8" s="194"/>
      <c r="W8" s="209"/>
      <c r="X8" s="210"/>
      <c r="Y8" s="193"/>
      <c r="Z8" s="193"/>
      <c r="AA8" s="208"/>
      <c r="AB8" s="193"/>
      <c r="AC8" s="193"/>
      <c r="AD8" s="211"/>
      <c r="AE8" s="193"/>
      <c r="AF8" s="193"/>
      <c r="AG8" s="208"/>
      <c r="AH8" s="219"/>
      <c r="AI8" s="228"/>
      <c r="AJ8" s="229"/>
      <c r="AK8" s="229"/>
      <c r="AL8" s="229"/>
      <c r="AM8" s="230"/>
    </row>
    <row r="9" spans="1:39" x14ac:dyDescent="0.2">
      <c r="C9" s="35"/>
      <c r="D9" s="36"/>
      <c r="E9" s="144"/>
      <c r="F9" s="233"/>
      <c r="G9" s="234"/>
      <c r="H9" s="223"/>
      <c r="I9" s="83"/>
      <c r="J9" s="83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7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236" t="s">
        <v>354</v>
      </c>
      <c r="AI9" s="231">
        <f>SUM(AI6:AI8)</f>
        <v>2274</v>
      </c>
      <c r="AJ9" s="232">
        <f>SUM(AJ6:AJ8)</f>
        <v>32</v>
      </c>
      <c r="AK9" s="232">
        <f>SUM(AK6:AK8)</f>
        <v>0</v>
      </c>
      <c r="AL9" s="232">
        <f>SUM(AL6:AL8)</f>
        <v>0</v>
      </c>
      <c r="AM9" s="235"/>
    </row>
    <row r="10" spans="1:39" x14ac:dyDescent="0.2">
      <c r="C10" s="34"/>
      <c r="D10" s="34"/>
      <c r="E10" s="138"/>
      <c r="F10" s="39"/>
      <c r="G10" s="39"/>
      <c r="H10" s="39"/>
      <c r="I10" s="39"/>
      <c r="J10" s="39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40"/>
    </row>
    <row r="11" spans="1:39" x14ac:dyDescent="0.2">
      <c r="C11" s="34"/>
      <c r="D11" s="34"/>
      <c r="E11" s="138"/>
      <c r="F11" s="41"/>
      <c r="G11" s="41"/>
      <c r="H11" s="41"/>
      <c r="I11" s="41"/>
      <c r="J11" s="41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40"/>
    </row>
    <row r="12" spans="1:39" x14ac:dyDescent="0.2">
      <c r="C12" s="34"/>
      <c r="D12" s="34"/>
      <c r="E12" s="138"/>
      <c r="F12" s="41"/>
      <c r="G12" s="41"/>
      <c r="H12" s="41"/>
      <c r="I12" s="41"/>
      <c r="J12" s="41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40"/>
    </row>
    <row r="13" spans="1:39" x14ac:dyDescent="0.2">
      <c r="C13" s="34"/>
      <c r="D13" s="34"/>
      <c r="E13" s="138"/>
      <c r="F13" s="41"/>
      <c r="G13" s="41"/>
      <c r="H13" s="41"/>
      <c r="I13" s="41"/>
      <c r="J13" s="41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40"/>
    </row>
    <row r="14" spans="1:39" x14ac:dyDescent="0.2">
      <c r="C14" s="34"/>
      <c r="D14" s="34"/>
      <c r="E14" s="138"/>
      <c r="F14" s="41"/>
      <c r="G14" s="41"/>
      <c r="H14" s="41"/>
      <c r="I14" s="41"/>
      <c r="J14" s="41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40"/>
    </row>
    <row r="15" spans="1:39" x14ac:dyDescent="0.2">
      <c r="C15" s="34"/>
      <c r="D15" s="34"/>
      <c r="E15" s="138"/>
      <c r="F15" s="41"/>
      <c r="G15" s="41"/>
      <c r="H15" s="41"/>
      <c r="I15" s="41"/>
      <c r="J15" s="41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40"/>
    </row>
    <row r="16" spans="1:39" x14ac:dyDescent="0.2">
      <c r="C16" s="34"/>
      <c r="D16" s="34"/>
      <c r="E16" s="138"/>
      <c r="F16" s="41"/>
      <c r="G16" s="41"/>
      <c r="H16" s="41"/>
      <c r="I16" s="41"/>
      <c r="J16" s="41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40"/>
    </row>
    <row r="17" spans="3:34" x14ac:dyDescent="0.2">
      <c r="C17" s="34"/>
      <c r="D17" s="34"/>
      <c r="E17" s="138"/>
      <c r="F17" s="41"/>
      <c r="G17" s="41"/>
      <c r="H17" s="41"/>
      <c r="I17" s="41"/>
      <c r="J17" s="41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40"/>
    </row>
    <row r="18" spans="3:34" x14ac:dyDescent="0.2">
      <c r="C18" s="34"/>
      <c r="D18" s="34"/>
      <c r="E18" s="138"/>
      <c r="F18" s="41"/>
      <c r="G18" s="41"/>
      <c r="H18" s="41"/>
      <c r="I18" s="41"/>
      <c r="J18" s="41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40"/>
    </row>
    <row r="19" spans="3:34" x14ac:dyDescent="0.2">
      <c r="C19" s="34"/>
      <c r="D19" s="34"/>
      <c r="E19" s="138"/>
      <c r="F19" s="41"/>
      <c r="G19" s="41"/>
      <c r="H19" s="41"/>
      <c r="I19" s="41"/>
      <c r="J19" s="41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40"/>
    </row>
    <row r="20" spans="3:34" x14ac:dyDescent="0.2">
      <c r="C20" s="34"/>
      <c r="D20" s="34"/>
      <c r="E20" s="138"/>
      <c r="F20" s="41"/>
      <c r="G20" s="41"/>
      <c r="H20" s="41"/>
      <c r="I20" s="41"/>
      <c r="J20" s="41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40"/>
    </row>
    <row r="21" spans="3:34" x14ac:dyDescent="0.2">
      <c r="C21" s="34"/>
      <c r="D21" s="34"/>
      <c r="E21" s="138"/>
      <c r="F21" s="41"/>
      <c r="G21" s="41"/>
      <c r="H21" s="41"/>
      <c r="I21" s="41"/>
      <c r="J21" s="41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40"/>
    </row>
    <row r="22" spans="3:34" x14ac:dyDescent="0.2">
      <c r="C22" s="34"/>
      <c r="D22" s="34"/>
      <c r="E22" s="138"/>
      <c r="F22" s="41"/>
      <c r="G22" s="41"/>
      <c r="H22" s="41"/>
      <c r="I22" s="41"/>
      <c r="J22" s="41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40"/>
    </row>
    <row r="23" spans="3:34" x14ac:dyDescent="0.2">
      <c r="C23" s="34"/>
      <c r="D23" s="34"/>
      <c r="E23" s="138"/>
      <c r="F23" s="41"/>
      <c r="G23" s="41"/>
      <c r="H23" s="41"/>
      <c r="I23" s="41"/>
      <c r="J23" s="41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40"/>
    </row>
    <row r="24" spans="3:34" x14ac:dyDescent="0.2">
      <c r="C24" s="34"/>
      <c r="D24" s="34"/>
      <c r="E24" s="138"/>
      <c r="F24" s="41"/>
      <c r="G24" s="41"/>
      <c r="H24" s="41"/>
      <c r="I24" s="41"/>
      <c r="J24" s="41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40"/>
    </row>
    <row r="25" spans="3:34" x14ac:dyDescent="0.2">
      <c r="C25" s="34"/>
      <c r="D25" s="34"/>
      <c r="E25" s="138"/>
      <c r="F25" s="41"/>
      <c r="G25" s="41"/>
      <c r="H25" s="41"/>
      <c r="I25" s="41"/>
      <c r="J25" s="41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40"/>
    </row>
    <row r="26" spans="3:34" x14ac:dyDescent="0.2">
      <c r="C26" s="34"/>
      <c r="D26" s="34"/>
      <c r="E26" s="138"/>
      <c r="F26" s="41"/>
      <c r="G26" s="41"/>
      <c r="H26" s="41"/>
      <c r="I26" s="41"/>
      <c r="J26" s="41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40"/>
    </row>
    <row r="27" spans="3:34" x14ac:dyDescent="0.2">
      <c r="C27" s="34"/>
      <c r="D27" s="34"/>
      <c r="E27" s="138"/>
      <c r="F27" s="41"/>
      <c r="G27" s="41"/>
      <c r="H27" s="41"/>
      <c r="I27" s="41"/>
      <c r="J27" s="41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40"/>
    </row>
    <row r="28" spans="3:34" x14ac:dyDescent="0.2">
      <c r="C28" s="34"/>
      <c r="D28" s="34"/>
      <c r="E28" s="138"/>
      <c r="F28" s="41"/>
      <c r="G28" s="41"/>
      <c r="H28" s="41"/>
      <c r="I28" s="41"/>
      <c r="J28" s="41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40"/>
    </row>
    <row r="29" spans="3:34" x14ac:dyDescent="0.2">
      <c r="C29" s="34"/>
      <c r="D29" s="34"/>
      <c r="E29" s="138"/>
      <c r="F29" s="41"/>
      <c r="G29" s="41"/>
      <c r="H29" s="41"/>
      <c r="I29" s="41"/>
      <c r="J29" s="4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40"/>
    </row>
    <row r="30" spans="3:34" x14ac:dyDescent="0.2">
      <c r="C30" s="34"/>
      <c r="D30" s="34"/>
      <c r="E30" s="138"/>
      <c r="F30" s="41"/>
      <c r="G30" s="41"/>
      <c r="H30" s="41"/>
      <c r="I30" s="41"/>
      <c r="J30" s="41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40"/>
    </row>
    <row r="31" spans="3:34" x14ac:dyDescent="0.2">
      <c r="C31" s="34"/>
      <c r="D31" s="34"/>
      <c r="E31" s="138"/>
      <c r="F31" s="41"/>
      <c r="G31" s="41"/>
      <c r="H31" s="41"/>
      <c r="I31" s="41"/>
      <c r="J31" s="4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40"/>
    </row>
    <row r="32" spans="3:34" x14ac:dyDescent="0.2">
      <c r="C32" s="34"/>
      <c r="D32" s="34"/>
      <c r="E32" s="138"/>
      <c r="F32" s="41"/>
      <c r="G32" s="41"/>
      <c r="H32" s="41"/>
      <c r="I32" s="41"/>
      <c r="J32" s="41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40"/>
    </row>
    <row r="33" spans="3:34" x14ac:dyDescent="0.2">
      <c r="C33" s="34"/>
      <c r="D33" s="34"/>
      <c r="E33" s="138"/>
      <c r="F33" s="41"/>
      <c r="G33" s="41"/>
      <c r="H33" s="41"/>
      <c r="I33" s="41"/>
      <c r="J33" s="4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40"/>
    </row>
    <row r="34" spans="3:34" x14ac:dyDescent="0.2">
      <c r="C34" s="34"/>
      <c r="D34" s="34"/>
      <c r="E34" s="138"/>
      <c r="F34" s="41"/>
      <c r="G34" s="41"/>
      <c r="H34" s="41"/>
      <c r="I34" s="41"/>
      <c r="J34" s="41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40"/>
    </row>
    <row r="35" spans="3:34" x14ac:dyDescent="0.2">
      <c r="C35" s="34"/>
      <c r="D35" s="34"/>
      <c r="E35" s="138"/>
      <c r="F35" s="41"/>
      <c r="G35" s="41"/>
      <c r="H35" s="41"/>
      <c r="I35" s="41"/>
      <c r="J35" s="4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40"/>
    </row>
    <row r="36" spans="3:34" x14ac:dyDescent="0.2">
      <c r="C36" s="34"/>
      <c r="D36" s="34"/>
      <c r="E36" s="138"/>
      <c r="F36" s="41"/>
      <c r="G36" s="41"/>
      <c r="H36" s="41"/>
      <c r="I36" s="41"/>
      <c r="J36" s="41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40"/>
    </row>
    <row r="37" spans="3:34" x14ac:dyDescent="0.2">
      <c r="C37" s="34"/>
      <c r="D37" s="34"/>
      <c r="E37" s="138"/>
      <c r="F37" s="41"/>
      <c r="G37" s="41"/>
      <c r="H37" s="41"/>
      <c r="I37" s="41"/>
      <c r="J37" s="41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0"/>
    </row>
    <row r="38" spans="3:34" x14ac:dyDescent="0.2">
      <c r="C38" s="34"/>
      <c r="D38" s="34"/>
      <c r="E38" s="138"/>
      <c r="F38" s="41"/>
      <c r="G38" s="41"/>
      <c r="H38" s="41"/>
      <c r="I38" s="41"/>
      <c r="J38" s="41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40"/>
    </row>
    <row r="39" spans="3:34" x14ac:dyDescent="0.2">
      <c r="C39" s="34"/>
      <c r="D39" s="34"/>
      <c r="E39" s="138"/>
      <c r="F39" s="41"/>
      <c r="G39" s="41"/>
      <c r="H39" s="41"/>
      <c r="I39" s="41"/>
      <c r="J39" s="41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40"/>
    </row>
    <row r="40" spans="3:34" x14ac:dyDescent="0.2">
      <c r="C40" s="34"/>
      <c r="D40" s="34"/>
      <c r="E40" s="138"/>
      <c r="F40" s="41"/>
      <c r="G40" s="41"/>
      <c r="H40" s="41"/>
      <c r="I40" s="41"/>
      <c r="J40" s="41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40"/>
    </row>
    <row r="41" spans="3:34" x14ac:dyDescent="0.2">
      <c r="C41" s="34"/>
      <c r="D41" s="34"/>
      <c r="E41" s="138"/>
      <c r="F41" s="41"/>
      <c r="G41" s="41"/>
      <c r="H41" s="41"/>
      <c r="I41" s="41"/>
      <c r="J41" s="41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40"/>
    </row>
    <row r="42" spans="3:34" x14ac:dyDescent="0.2">
      <c r="C42" s="34"/>
      <c r="D42" s="34"/>
      <c r="E42" s="138"/>
      <c r="F42" s="41"/>
      <c r="G42" s="41"/>
      <c r="H42" s="41"/>
      <c r="I42" s="41"/>
      <c r="J42" s="41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40"/>
    </row>
    <row r="43" spans="3:34" x14ac:dyDescent="0.2">
      <c r="C43" s="34"/>
      <c r="D43" s="34"/>
      <c r="E43" s="138"/>
      <c r="F43" s="41"/>
      <c r="G43" s="41"/>
      <c r="H43" s="41"/>
      <c r="I43" s="41"/>
      <c r="J43" s="41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40"/>
    </row>
    <row r="44" spans="3:34" x14ac:dyDescent="0.2">
      <c r="C44" s="34"/>
      <c r="D44" s="34"/>
      <c r="E44" s="138"/>
      <c r="F44" s="41"/>
      <c r="G44" s="41"/>
      <c r="H44" s="41"/>
      <c r="I44" s="41"/>
      <c r="J44" s="41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40"/>
    </row>
    <row r="45" spans="3:34" x14ac:dyDescent="0.2">
      <c r="C45" s="34"/>
      <c r="D45" s="34"/>
      <c r="E45" s="138"/>
      <c r="F45" s="41"/>
      <c r="G45" s="41"/>
      <c r="H45" s="41"/>
      <c r="I45" s="41"/>
      <c r="J45" s="41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40"/>
    </row>
    <row r="46" spans="3:34" x14ac:dyDescent="0.2">
      <c r="C46" s="34"/>
      <c r="D46" s="34"/>
      <c r="E46" s="138"/>
      <c r="F46" s="41"/>
      <c r="G46" s="41"/>
      <c r="H46" s="41"/>
      <c r="I46" s="41"/>
      <c r="J46" s="41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40"/>
    </row>
    <row r="47" spans="3:34" x14ac:dyDescent="0.2">
      <c r="C47" s="34"/>
      <c r="D47" s="34"/>
      <c r="E47" s="138"/>
      <c r="F47" s="41"/>
      <c r="G47" s="41"/>
      <c r="H47" s="41"/>
      <c r="I47" s="41"/>
      <c r="J47" s="41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40"/>
    </row>
    <row r="48" spans="3:34" x14ac:dyDescent="0.2">
      <c r="C48" s="34"/>
      <c r="D48" s="34"/>
      <c r="E48" s="138"/>
      <c r="F48" s="41"/>
      <c r="G48" s="41"/>
      <c r="H48" s="41"/>
      <c r="I48" s="41"/>
      <c r="J48" s="41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40"/>
    </row>
    <row r="49" spans="3:34" x14ac:dyDescent="0.2">
      <c r="C49" s="34"/>
      <c r="D49" s="34"/>
      <c r="E49" s="138"/>
      <c r="F49" s="41"/>
      <c r="G49" s="41"/>
      <c r="H49" s="41"/>
      <c r="I49" s="41"/>
      <c r="J49" s="41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40"/>
    </row>
    <row r="50" spans="3:34" x14ac:dyDescent="0.2">
      <c r="C50" s="34"/>
      <c r="D50" s="34"/>
      <c r="E50" s="138"/>
      <c r="F50" s="41"/>
      <c r="G50" s="41"/>
      <c r="H50" s="41"/>
      <c r="I50" s="41"/>
      <c r="J50" s="41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40"/>
    </row>
    <row r="51" spans="3:34" x14ac:dyDescent="0.2">
      <c r="C51" s="34"/>
      <c r="D51" s="34"/>
      <c r="E51" s="138"/>
      <c r="F51" s="41"/>
      <c r="G51" s="41"/>
      <c r="H51" s="41"/>
      <c r="I51" s="41"/>
      <c r="J51" s="41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40"/>
    </row>
    <row r="52" spans="3:34" x14ac:dyDescent="0.2">
      <c r="C52" s="34"/>
      <c r="D52" s="34"/>
      <c r="E52" s="138"/>
      <c r="F52" s="41"/>
      <c r="G52" s="41"/>
      <c r="H52" s="41"/>
      <c r="I52" s="41"/>
      <c r="J52" s="41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40"/>
    </row>
    <row r="53" spans="3:34" x14ac:dyDescent="0.2">
      <c r="C53" s="34"/>
      <c r="D53" s="34"/>
      <c r="E53" s="138"/>
      <c r="F53" s="41"/>
      <c r="G53" s="41"/>
      <c r="H53" s="41"/>
      <c r="I53" s="41"/>
      <c r="J53" s="41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40"/>
    </row>
    <row r="54" spans="3:34" x14ac:dyDescent="0.2">
      <c r="C54" s="34"/>
      <c r="D54" s="34"/>
      <c r="E54" s="138"/>
      <c r="F54" s="41"/>
      <c r="G54" s="41"/>
      <c r="H54" s="41"/>
      <c r="I54" s="41"/>
      <c r="J54" s="41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40"/>
    </row>
    <row r="55" spans="3:34" x14ac:dyDescent="0.2">
      <c r="C55" s="34"/>
      <c r="D55" s="34"/>
      <c r="E55" s="138"/>
      <c r="F55" s="41"/>
      <c r="G55" s="41"/>
      <c r="H55" s="41"/>
      <c r="I55" s="41"/>
      <c r="J55" s="41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40"/>
    </row>
    <row r="56" spans="3:34" x14ac:dyDescent="0.2">
      <c r="C56" s="34"/>
      <c r="D56" s="34"/>
      <c r="E56" s="138"/>
      <c r="F56" s="41"/>
      <c r="G56" s="41"/>
      <c r="H56" s="41"/>
      <c r="I56" s="41"/>
      <c r="J56" s="41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40"/>
    </row>
    <row r="57" spans="3:34" x14ac:dyDescent="0.2">
      <c r="C57" s="34"/>
      <c r="D57" s="34"/>
      <c r="E57" s="138"/>
      <c r="F57" s="41"/>
      <c r="G57" s="41"/>
      <c r="H57" s="41"/>
      <c r="I57" s="41"/>
      <c r="J57" s="41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40"/>
    </row>
    <row r="58" spans="3:34" x14ac:dyDescent="0.2">
      <c r="C58" s="34"/>
      <c r="D58" s="34"/>
      <c r="E58" s="138"/>
      <c r="F58" s="41"/>
      <c r="G58" s="41"/>
      <c r="H58" s="41"/>
      <c r="I58" s="41"/>
      <c r="J58" s="41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40"/>
    </row>
    <row r="59" spans="3:34" x14ac:dyDescent="0.2">
      <c r="C59" s="34"/>
      <c r="D59" s="34"/>
      <c r="E59" s="138"/>
      <c r="F59" s="41"/>
      <c r="G59" s="41"/>
      <c r="H59" s="41"/>
      <c r="I59" s="41"/>
      <c r="J59" s="41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40"/>
    </row>
    <row r="60" spans="3:34" x14ac:dyDescent="0.2">
      <c r="C60" s="34"/>
      <c r="D60" s="34"/>
      <c r="E60" s="138"/>
      <c r="F60" s="41"/>
      <c r="G60" s="41"/>
      <c r="H60" s="41"/>
      <c r="I60" s="41"/>
      <c r="J60" s="41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0"/>
    </row>
    <row r="61" spans="3:34" x14ac:dyDescent="0.2">
      <c r="C61" s="34"/>
      <c r="D61" s="34"/>
      <c r="E61" s="138"/>
      <c r="F61" s="41"/>
      <c r="G61" s="41"/>
      <c r="H61" s="41"/>
      <c r="I61" s="41"/>
      <c r="J61" s="41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40"/>
    </row>
    <row r="62" spans="3:34" x14ac:dyDescent="0.2">
      <c r="C62" s="34"/>
      <c r="D62" s="34"/>
      <c r="E62" s="138"/>
      <c r="F62" s="41"/>
      <c r="G62" s="41"/>
      <c r="H62" s="41"/>
      <c r="I62" s="41"/>
      <c r="J62" s="41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40"/>
    </row>
    <row r="63" spans="3:34" x14ac:dyDescent="0.2">
      <c r="C63" s="34"/>
      <c r="D63" s="34"/>
      <c r="E63" s="138"/>
      <c r="F63" s="41"/>
      <c r="G63" s="41"/>
      <c r="H63" s="41"/>
      <c r="I63" s="41"/>
      <c r="J63" s="41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40"/>
    </row>
    <row r="64" spans="3:34" x14ac:dyDescent="0.2">
      <c r="C64" s="34"/>
      <c r="D64" s="34"/>
      <c r="E64" s="138"/>
      <c r="F64" s="41"/>
      <c r="G64" s="41"/>
      <c r="H64" s="41"/>
      <c r="I64" s="41"/>
      <c r="J64" s="41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40"/>
    </row>
    <row r="65" spans="3:34" x14ac:dyDescent="0.2">
      <c r="C65" s="34"/>
      <c r="D65" s="34"/>
      <c r="E65" s="138"/>
      <c r="F65" s="41"/>
      <c r="G65" s="41"/>
      <c r="H65" s="41"/>
      <c r="I65" s="41"/>
      <c r="J65" s="41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40"/>
    </row>
    <row r="66" spans="3:34" x14ac:dyDescent="0.2">
      <c r="C66" s="34"/>
      <c r="D66" s="34"/>
      <c r="E66" s="138"/>
      <c r="F66" s="41"/>
      <c r="G66" s="41"/>
      <c r="H66" s="41"/>
      <c r="I66" s="41"/>
      <c r="J66" s="41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40"/>
    </row>
    <row r="67" spans="3:34" x14ac:dyDescent="0.2">
      <c r="C67" s="34"/>
      <c r="D67" s="34"/>
      <c r="E67" s="138"/>
      <c r="F67" s="41"/>
      <c r="G67" s="41"/>
      <c r="H67" s="41"/>
      <c r="I67" s="41"/>
      <c r="J67" s="41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40"/>
    </row>
    <row r="68" spans="3:34" x14ac:dyDescent="0.2">
      <c r="C68" s="34"/>
      <c r="D68" s="34"/>
      <c r="E68" s="138"/>
      <c r="F68" s="41"/>
      <c r="G68" s="41"/>
      <c r="H68" s="41"/>
      <c r="I68" s="41"/>
      <c r="J68" s="41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40"/>
    </row>
    <row r="69" spans="3:34" x14ac:dyDescent="0.2">
      <c r="C69" s="34"/>
      <c r="D69" s="34"/>
      <c r="E69" s="138"/>
      <c r="F69" s="41"/>
      <c r="G69" s="41"/>
      <c r="H69" s="41"/>
      <c r="I69" s="41"/>
      <c r="J69" s="41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40"/>
    </row>
    <row r="70" spans="3:34" x14ac:dyDescent="0.2">
      <c r="C70" s="34"/>
      <c r="D70" s="34"/>
      <c r="E70" s="138"/>
      <c r="F70" s="41"/>
      <c r="G70" s="41"/>
      <c r="H70" s="41"/>
      <c r="I70" s="41"/>
      <c r="J70" s="41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40"/>
    </row>
    <row r="71" spans="3:34" x14ac:dyDescent="0.2">
      <c r="C71" s="34"/>
      <c r="D71" s="34"/>
      <c r="E71" s="138"/>
      <c r="F71" s="41"/>
      <c r="G71" s="41"/>
      <c r="H71" s="41"/>
      <c r="I71" s="41"/>
      <c r="J71" s="41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40"/>
    </row>
    <row r="72" spans="3:34" x14ac:dyDescent="0.2">
      <c r="C72" s="34"/>
      <c r="D72" s="34"/>
      <c r="E72" s="138"/>
      <c r="F72" s="41"/>
      <c r="G72" s="41"/>
      <c r="H72" s="41"/>
      <c r="I72" s="41"/>
      <c r="J72" s="41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40"/>
    </row>
    <row r="73" spans="3:34" x14ac:dyDescent="0.2">
      <c r="C73" s="34"/>
      <c r="D73" s="34"/>
      <c r="E73" s="138"/>
      <c r="F73" s="41"/>
      <c r="G73" s="41"/>
      <c r="H73" s="41"/>
      <c r="I73" s="41"/>
      <c r="J73" s="41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40"/>
    </row>
    <row r="74" spans="3:34" x14ac:dyDescent="0.2">
      <c r="C74" s="34"/>
      <c r="D74" s="34"/>
      <c r="E74" s="138"/>
      <c r="F74" s="41"/>
      <c r="G74" s="41"/>
      <c r="H74" s="41"/>
      <c r="I74" s="41"/>
      <c r="J74" s="41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40"/>
    </row>
    <row r="75" spans="3:34" x14ac:dyDescent="0.2">
      <c r="C75" s="34"/>
      <c r="D75" s="34"/>
      <c r="E75" s="138"/>
      <c r="F75" s="41"/>
      <c r="G75" s="41"/>
      <c r="H75" s="41"/>
      <c r="I75" s="41"/>
      <c r="J75" s="41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0"/>
    </row>
    <row r="76" spans="3:34" x14ac:dyDescent="0.2">
      <c r="C76" s="34"/>
      <c r="D76" s="34"/>
      <c r="E76" s="138"/>
      <c r="F76" s="41"/>
      <c r="G76" s="41"/>
      <c r="H76" s="41"/>
      <c r="I76" s="41"/>
      <c r="J76" s="41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40"/>
    </row>
    <row r="77" spans="3:34" x14ac:dyDescent="0.2">
      <c r="C77" s="34"/>
      <c r="D77" s="34"/>
      <c r="E77" s="138"/>
      <c r="F77" s="41"/>
      <c r="G77" s="41"/>
      <c r="H77" s="41"/>
      <c r="I77" s="41"/>
      <c r="J77" s="41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40"/>
    </row>
    <row r="78" spans="3:34" x14ac:dyDescent="0.2">
      <c r="C78" s="34"/>
      <c r="D78" s="34"/>
      <c r="E78" s="138"/>
      <c r="F78" s="41"/>
      <c r="G78" s="41"/>
      <c r="H78" s="41"/>
      <c r="I78" s="41"/>
      <c r="J78" s="41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40"/>
    </row>
    <row r="79" spans="3:34" x14ac:dyDescent="0.2">
      <c r="C79" s="34"/>
      <c r="D79" s="34"/>
      <c r="E79" s="138"/>
      <c r="F79" s="41"/>
      <c r="G79" s="41"/>
      <c r="H79" s="41"/>
      <c r="I79" s="41"/>
      <c r="J79" s="41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40"/>
    </row>
    <row r="80" spans="3:34" x14ac:dyDescent="0.2">
      <c r="C80" s="34"/>
      <c r="D80" s="34"/>
      <c r="E80" s="138"/>
      <c r="F80" s="41"/>
      <c r="G80" s="41"/>
      <c r="H80" s="41"/>
      <c r="I80" s="41"/>
      <c r="J80" s="41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40"/>
    </row>
    <row r="81" spans="3:34" x14ac:dyDescent="0.2">
      <c r="C81" s="34"/>
      <c r="D81" s="34"/>
      <c r="E81" s="138"/>
      <c r="F81" s="41"/>
      <c r="G81" s="41"/>
      <c r="H81" s="41"/>
      <c r="I81" s="41"/>
      <c r="J81" s="41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40"/>
    </row>
    <row r="82" spans="3:34" x14ac:dyDescent="0.2">
      <c r="C82" s="34"/>
      <c r="D82" s="34"/>
      <c r="E82" s="138"/>
      <c r="F82" s="41"/>
      <c r="G82" s="41"/>
      <c r="H82" s="41"/>
      <c r="I82" s="41"/>
      <c r="J82" s="41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40"/>
    </row>
    <row r="83" spans="3:34" x14ac:dyDescent="0.2">
      <c r="C83" s="34"/>
      <c r="D83" s="34"/>
      <c r="E83" s="138"/>
      <c r="F83" s="41"/>
      <c r="G83" s="41"/>
      <c r="H83" s="41"/>
      <c r="I83" s="41"/>
      <c r="J83" s="41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40"/>
    </row>
    <row r="84" spans="3:34" x14ac:dyDescent="0.2">
      <c r="C84" s="34"/>
      <c r="D84" s="34"/>
      <c r="E84" s="138"/>
      <c r="F84" s="41"/>
      <c r="G84" s="41"/>
      <c r="H84" s="41"/>
      <c r="I84" s="41"/>
      <c r="J84" s="41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40"/>
    </row>
    <row r="85" spans="3:34" x14ac:dyDescent="0.2">
      <c r="C85" s="34"/>
      <c r="D85" s="34"/>
      <c r="E85" s="138"/>
      <c r="F85" s="41"/>
      <c r="G85" s="41"/>
      <c r="H85" s="41"/>
      <c r="I85" s="41"/>
      <c r="J85" s="41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40"/>
    </row>
    <row r="86" spans="3:34" x14ac:dyDescent="0.2">
      <c r="C86" s="34"/>
      <c r="D86" s="34"/>
      <c r="E86" s="138"/>
      <c r="F86" s="41"/>
      <c r="G86" s="41"/>
      <c r="H86" s="41"/>
      <c r="I86" s="41"/>
      <c r="J86" s="41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40"/>
    </row>
    <row r="87" spans="3:34" x14ac:dyDescent="0.2">
      <c r="C87" s="34"/>
      <c r="D87" s="34"/>
      <c r="E87" s="138"/>
      <c r="F87" s="41"/>
      <c r="G87" s="41"/>
      <c r="H87" s="41"/>
      <c r="I87" s="41"/>
      <c r="J87" s="41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40"/>
    </row>
    <row r="88" spans="3:34" x14ac:dyDescent="0.2">
      <c r="C88" s="34"/>
      <c r="D88" s="34"/>
      <c r="E88" s="138"/>
      <c r="F88" s="41"/>
      <c r="G88" s="41"/>
      <c r="H88" s="41"/>
      <c r="I88" s="41"/>
      <c r="J88" s="41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40"/>
    </row>
    <row r="89" spans="3:34" x14ac:dyDescent="0.2">
      <c r="C89" s="34"/>
      <c r="D89" s="34"/>
      <c r="E89" s="138"/>
      <c r="F89" s="41"/>
      <c r="G89" s="41"/>
      <c r="H89" s="41"/>
      <c r="I89" s="41"/>
      <c r="J89" s="41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40"/>
    </row>
    <row r="90" spans="3:34" x14ac:dyDescent="0.2">
      <c r="C90" s="34"/>
      <c r="D90" s="34"/>
      <c r="E90" s="138"/>
      <c r="F90" s="41"/>
      <c r="G90" s="41"/>
      <c r="H90" s="41"/>
      <c r="I90" s="41"/>
      <c r="J90" s="41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40"/>
    </row>
    <row r="91" spans="3:34" x14ac:dyDescent="0.2">
      <c r="C91" s="34"/>
      <c r="D91" s="34"/>
      <c r="E91" s="138"/>
      <c r="F91" s="41"/>
      <c r="G91" s="41"/>
      <c r="H91" s="41"/>
      <c r="I91" s="41"/>
      <c r="J91" s="41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40"/>
    </row>
    <row r="92" spans="3:34" x14ac:dyDescent="0.2">
      <c r="C92" s="34"/>
      <c r="D92" s="34"/>
      <c r="E92" s="138"/>
      <c r="F92" s="41"/>
      <c r="G92" s="41"/>
      <c r="H92" s="41"/>
      <c r="I92" s="41"/>
      <c r="J92" s="41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40"/>
    </row>
    <row r="93" spans="3:34" x14ac:dyDescent="0.2">
      <c r="C93" s="34"/>
      <c r="D93" s="34"/>
      <c r="E93" s="138"/>
      <c r="F93" s="41"/>
      <c r="G93" s="41"/>
      <c r="H93" s="41"/>
      <c r="I93" s="41"/>
      <c r="J93" s="41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40"/>
    </row>
    <row r="94" spans="3:34" x14ac:dyDescent="0.2">
      <c r="C94" s="34"/>
      <c r="D94" s="34"/>
      <c r="E94" s="138"/>
      <c r="F94" s="41"/>
      <c r="G94" s="41"/>
      <c r="H94" s="41"/>
      <c r="I94" s="41"/>
      <c r="J94" s="41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40"/>
    </row>
    <row r="95" spans="3:34" x14ac:dyDescent="0.2">
      <c r="C95" s="34"/>
      <c r="D95" s="34"/>
      <c r="E95" s="138"/>
      <c r="F95" s="41"/>
      <c r="G95" s="41"/>
      <c r="H95" s="41"/>
      <c r="I95" s="41"/>
      <c r="J95" s="41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40"/>
    </row>
    <row r="96" spans="3:34" x14ac:dyDescent="0.2">
      <c r="C96" s="34"/>
      <c r="D96" s="34"/>
      <c r="E96" s="138"/>
      <c r="F96" s="41"/>
      <c r="G96" s="41"/>
      <c r="H96" s="41"/>
      <c r="I96" s="41"/>
      <c r="J96" s="41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40"/>
    </row>
    <row r="97" spans="3:34" x14ac:dyDescent="0.2">
      <c r="C97" s="34"/>
      <c r="D97" s="34"/>
      <c r="E97" s="138"/>
      <c r="F97" s="41"/>
      <c r="G97" s="41"/>
      <c r="H97" s="41"/>
      <c r="I97" s="41"/>
      <c r="J97" s="41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40"/>
    </row>
    <row r="98" spans="3:34" x14ac:dyDescent="0.2">
      <c r="C98" s="34"/>
      <c r="D98" s="34"/>
      <c r="E98" s="138"/>
      <c r="F98" s="41"/>
      <c r="G98" s="41"/>
      <c r="H98" s="41"/>
      <c r="I98" s="41"/>
      <c r="J98" s="41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40"/>
    </row>
    <row r="99" spans="3:34" x14ac:dyDescent="0.2">
      <c r="C99" s="34"/>
      <c r="D99" s="34"/>
      <c r="E99" s="138"/>
      <c r="F99" s="41"/>
      <c r="G99" s="41"/>
      <c r="H99" s="41"/>
      <c r="I99" s="41"/>
      <c r="J99" s="41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40"/>
    </row>
    <row r="100" spans="3:34" x14ac:dyDescent="0.2">
      <c r="C100" s="34"/>
      <c r="D100" s="34"/>
      <c r="E100" s="138"/>
      <c r="F100" s="41"/>
      <c r="G100" s="41"/>
      <c r="H100" s="41"/>
      <c r="I100" s="41"/>
      <c r="J100" s="41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40"/>
    </row>
    <row r="101" spans="3:34" x14ac:dyDescent="0.2">
      <c r="C101" s="34"/>
      <c r="D101" s="34"/>
      <c r="E101" s="138"/>
      <c r="F101" s="41"/>
      <c r="G101" s="41"/>
      <c r="H101" s="41"/>
      <c r="I101" s="41"/>
      <c r="J101" s="41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40"/>
    </row>
    <row r="102" spans="3:34" x14ac:dyDescent="0.2">
      <c r="C102" s="34"/>
      <c r="D102" s="34"/>
      <c r="E102" s="138"/>
      <c r="F102" s="41"/>
      <c r="G102" s="41"/>
      <c r="H102" s="41"/>
      <c r="I102" s="41"/>
      <c r="J102" s="41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40"/>
    </row>
    <row r="103" spans="3:34" x14ac:dyDescent="0.2">
      <c r="C103" s="34"/>
      <c r="D103" s="34"/>
      <c r="E103" s="138"/>
      <c r="F103" s="41"/>
      <c r="G103" s="41"/>
      <c r="H103" s="41"/>
      <c r="I103" s="41"/>
      <c r="J103" s="41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40"/>
    </row>
    <row r="104" spans="3:34" x14ac:dyDescent="0.2">
      <c r="C104" s="34"/>
      <c r="D104" s="34"/>
      <c r="E104" s="138"/>
      <c r="F104" s="41"/>
      <c r="G104" s="41"/>
      <c r="H104" s="41"/>
      <c r="I104" s="41"/>
      <c r="J104" s="41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40"/>
    </row>
    <row r="105" spans="3:34" x14ac:dyDescent="0.2">
      <c r="C105" s="34"/>
      <c r="D105" s="34"/>
      <c r="E105" s="138"/>
      <c r="F105" s="41"/>
      <c r="G105" s="41"/>
      <c r="H105" s="41"/>
      <c r="I105" s="41"/>
      <c r="J105" s="41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40"/>
    </row>
    <row r="106" spans="3:34" x14ac:dyDescent="0.2">
      <c r="C106" s="34"/>
      <c r="D106" s="34"/>
      <c r="E106" s="138"/>
      <c r="F106" s="41"/>
      <c r="G106" s="41"/>
      <c r="H106" s="41"/>
      <c r="I106" s="41"/>
      <c r="J106" s="41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40"/>
    </row>
    <row r="107" spans="3:34" x14ac:dyDescent="0.2">
      <c r="C107" s="34"/>
      <c r="D107" s="34"/>
      <c r="E107" s="138"/>
      <c r="F107" s="41"/>
      <c r="G107" s="41"/>
      <c r="H107" s="41"/>
      <c r="I107" s="41"/>
      <c r="J107" s="41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40"/>
    </row>
  </sheetData>
  <sheetProtection password="A03F" sheet="1" objects="1" scenarios="1"/>
  <mergeCells count="15">
    <mergeCell ref="B5:B6"/>
    <mergeCell ref="C5:C6"/>
    <mergeCell ref="D5:D6"/>
    <mergeCell ref="E5:E6"/>
    <mergeCell ref="F5:F6"/>
    <mergeCell ref="AI5:AM5"/>
    <mergeCell ref="H5:H6"/>
    <mergeCell ref="V5:AH5"/>
    <mergeCell ref="F2:G2"/>
    <mergeCell ref="K2:S4"/>
    <mergeCell ref="F3:G3"/>
    <mergeCell ref="G5:G6"/>
    <mergeCell ref="I5:I6"/>
    <mergeCell ref="K5:U5"/>
    <mergeCell ref="J5:J6"/>
  </mergeCells>
  <conditionalFormatting sqref="H7:H8">
    <cfRule type="cellIs" dxfId="112" priority="2" operator="greaterThan">
      <formula>J7</formula>
    </cfRule>
  </conditionalFormatting>
  <dataValidations count="2">
    <dataValidation type="custom" operator="greaterThanOrEqual" allowBlank="1" showInputMessage="1" showErrorMessage="1" errorTitle="Nekorektní formát čísla" error="Cena musí obsahovat kladné číslo s maximálně dvěma desetinými místy." sqref="F9:G9">
      <formula1>IF(ISNUMBER(F9),AND(F9=ROUND(F9,2),F9&gt;=0),FALSE)</formula1>
    </dataValidation>
    <dataValidation type="decimal" operator="greaterThan" allowBlank="1" showInputMessage="1" showErrorMessage="1" error="Není povoleno zadat hodnotu 0." sqref="G7:G8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"/>
  <sheetViews>
    <sheetView tabSelected="1" zoomScale="70" zoomScaleNormal="70" workbookViewId="0">
      <selection activeCell="D8" sqref="D8"/>
    </sheetView>
  </sheetViews>
  <sheetFormatPr defaultColWidth="9.140625" defaultRowHeight="12.75" x14ac:dyDescent="0.2"/>
  <cols>
    <col min="1" max="1" width="1.42578125" style="84" customWidth="1"/>
    <col min="2" max="2" width="24.85546875" style="133" customWidth="1"/>
    <col min="3" max="3" width="64" style="133" customWidth="1"/>
    <col min="4" max="4" width="21.42578125" style="133" customWidth="1"/>
    <col min="5" max="5" width="13.42578125" style="133" customWidth="1"/>
    <col min="6" max="6" width="20.140625" style="85" customWidth="1"/>
    <col min="7" max="7" width="53.7109375" style="85" customWidth="1"/>
    <col min="8" max="9" width="29.140625" style="85" customWidth="1"/>
    <col min="10" max="10" width="11.42578125" style="84" customWidth="1"/>
    <col min="11" max="11" width="16.85546875" style="84" customWidth="1"/>
    <col min="12" max="12" width="12.7109375" style="84" customWidth="1"/>
    <col min="13" max="13" width="2.85546875" style="84" customWidth="1"/>
    <col min="14" max="14" width="9.140625" style="84" customWidth="1"/>
    <col min="15" max="15" width="2.85546875" style="84" customWidth="1"/>
    <col min="16" max="17" width="14.85546875" style="84" customWidth="1"/>
    <col min="18" max="18" width="12" style="84" bestFit="1" customWidth="1"/>
    <col min="19" max="20" width="9.140625" style="84" customWidth="1"/>
    <col min="21" max="21" width="9.140625" style="86" customWidth="1"/>
    <col min="22" max="22" width="9.140625" style="84" customWidth="1"/>
    <col min="23" max="16384" width="9.140625" style="84"/>
  </cols>
  <sheetData>
    <row r="1" spans="1:21" ht="6.75" customHeight="1" x14ac:dyDescent="0.2">
      <c r="A1" s="84" t="s">
        <v>48</v>
      </c>
      <c r="B1" s="84"/>
      <c r="C1" s="84"/>
      <c r="D1" s="84"/>
      <c r="E1" s="84"/>
    </row>
    <row r="2" spans="1:21" ht="78.75" customHeight="1" x14ac:dyDescent="0.2">
      <c r="B2" s="257" t="s">
        <v>361</v>
      </c>
      <c r="C2" s="258"/>
      <c r="D2" s="258"/>
      <c r="E2" s="258"/>
      <c r="F2" s="258"/>
      <c r="G2" s="258"/>
      <c r="H2" s="258"/>
      <c r="I2" s="153"/>
    </row>
    <row r="3" spans="1:21" s="87" customFormat="1" ht="52.5" customHeight="1" x14ac:dyDescent="0.2">
      <c r="B3" s="154" t="s">
        <v>302</v>
      </c>
      <c r="C3" s="88" t="s">
        <v>358</v>
      </c>
      <c r="D3" s="259" t="s">
        <v>37</v>
      </c>
      <c r="E3" s="259"/>
      <c r="F3" s="260"/>
      <c r="G3" s="260"/>
      <c r="H3" s="89" t="s">
        <v>303</v>
      </c>
      <c r="I3" s="89"/>
      <c r="J3" s="90"/>
      <c r="U3" s="91"/>
    </row>
    <row r="4" spans="1:21" s="87" customFormat="1" ht="30" customHeight="1" x14ac:dyDescent="0.2">
      <c r="B4" s="154" t="s">
        <v>304</v>
      </c>
      <c r="C4" s="88">
        <f>Poptávka!D3</f>
        <v>5118</v>
      </c>
      <c r="D4" s="92"/>
      <c r="E4" s="142"/>
      <c r="F4" s="261"/>
      <c r="G4" s="261"/>
      <c r="H4" s="93">
        <f>Q16</f>
        <v>0</v>
      </c>
      <c r="I4" s="89"/>
      <c r="J4" s="90"/>
      <c r="U4" s="91"/>
    </row>
    <row r="5" spans="1:21" s="87" customFormat="1" ht="30" customHeight="1" x14ac:dyDescent="0.2">
      <c r="C5" s="94"/>
      <c r="D5" s="95" t="s">
        <v>305</v>
      </c>
      <c r="E5" s="95" t="s">
        <v>41</v>
      </c>
      <c r="F5" s="96"/>
      <c r="G5" s="96"/>
      <c r="J5" s="97"/>
      <c r="U5" s="91"/>
    </row>
    <row r="6" spans="1:21" s="87" customFormat="1" ht="45" customHeight="1" x14ac:dyDescent="0.2">
      <c r="B6" s="262" t="s">
        <v>31</v>
      </c>
      <c r="C6" s="263"/>
      <c r="D6" s="264"/>
      <c r="E6" s="98"/>
      <c r="F6" s="265" t="s">
        <v>306</v>
      </c>
      <c r="G6" s="266"/>
      <c r="H6" s="266"/>
      <c r="I6" s="267"/>
      <c r="J6" s="99"/>
      <c r="U6" s="91"/>
    </row>
    <row r="7" spans="1:21" s="108" customFormat="1" ht="67.5" customHeight="1" x14ac:dyDescent="0.25">
      <c r="A7" s="87"/>
      <c r="B7" s="100" t="s">
        <v>307</v>
      </c>
      <c r="C7" s="100" t="s">
        <v>308</v>
      </c>
      <c r="D7" s="100" t="s">
        <v>309</v>
      </c>
      <c r="E7" s="101"/>
      <c r="F7" s="102" t="s">
        <v>310</v>
      </c>
      <c r="G7" s="100" t="s">
        <v>308</v>
      </c>
      <c r="H7" s="102" t="s">
        <v>362</v>
      </c>
      <c r="I7" s="100" t="s">
        <v>363</v>
      </c>
      <c r="J7" s="155"/>
      <c r="K7" s="103" t="s">
        <v>306</v>
      </c>
      <c r="L7" s="104" t="s">
        <v>311</v>
      </c>
      <c r="M7" s="105"/>
      <c r="N7" s="106" t="s">
        <v>56</v>
      </c>
      <c r="O7" s="52"/>
      <c r="P7" s="104" t="s">
        <v>364</v>
      </c>
      <c r="Q7" s="107" t="s">
        <v>312</v>
      </c>
      <c r="U7" s="109"/>
    </row>
    <row r="8" spans="1:21" ht="135.75" customHeight="1" x14ac:dyDescent="0.2">
      <c r="B8" s="243" t="s">
        <v>356</v>
      </c>
      <c r="C8" s="123" t="s">
        <v>353</v>
      </c>
      <c r="D8" s="244"/>
      <c r="E8" s="84"/>
      <c r="F8" s="111" t="s">
        <v>343</v>
      </c>
      <c r="G8" s="110" t="s">
        <v>344</v>
      </c>
      <c r="H8" s="112"/>
      <c r="I8" s="156">
        <v>0.4</v>
      </c>
      <c r="J8" s="113"/>
      <c r="K8" s="114" t="str">
        <f>Tabulka138[[#This Row],[Sloupec1]]</f>
        <v>místní a meziměstské</v>
      </c>
      <c r="L8" s="145">
        <f t="shared" ref="L8:L14" si="0">+H8*D$8</f>
        <v>0</v>
      </c>
      <c r="M8" s="115"/>
      <c r="N8" s="116">
        <v>0.65</v>
      </c>
      <c r="O8" s="117"/>
      <c r="P8" s="157">
        <f t="shared" ref="P8:P15" si="1">+L8*$N8</f>
        <v>0</v>
      </c>
      <c r="Q8" s="251">
        <f t="shared" ref="Q8:Q15" si="2">SUM(P8:P8)</f>
        <v>0</v>
      </c>
      <c r="R8" s="118"/>
    </row>
    <row r="9" spans="1:21" ht="125.45" customHeight="1" x14ac:dyDescent="0.2">
      <c r="B9" s="245" t="s">
        <v>357</v>
      </c>
      <c r="C9" s="246"/>
      <c r="D9" s="247"/>
      <c r="E9" s="84"/>
      <c r="F9" s="120" t="s">
        <v>313</v>
      </c>
      <c r="G9" s="119" t="s">
        <v>314</v>
      </c>
      <c r="H9" s="112"/>
      <c r="I9" s="158">
        <v>0.5</v>
      </c>
      <c r="J9" s="113"/>
      <c r="K9" s="121" t="str">
        <f>Tabulka138[[#This Row],[Sloupec1]]</f>
        <v>neveřejné negeografické sítě</v>
      </c>
      <c r="L9" s="146">
        <f t="shared" si="0"/>
        <v>0</v>
      </c>
      <c r="M9" s="115"/>
      <c r="N9" s="122">
        <v>0.08</v>
      </c>
      <c r="O9" s="117"/>
      <c r="P9" s="159">
        <f t="shared" si="1"/>
        <v>0</v>
      </c>
      <c r="Q9" s="252">
        <f t="shared" si="2"/>
        <v>0</v>
      </c>
      <c r="R9" s="118"/>
    </row>
    <row r="10" spans="1:21" ht="133.5" customHeight="1" x14ac:dyDescent="0.2">
      <c r="B10" s="249"/>
      <c r="C10" s="250"/>
      <c r="D10" s="250"/>
      <c r="E10" s="84"/>
      <c r="F10" s="120" t="s">
        <v>315</v>
      </c>
      <c r="G10" s="119" t="s">
        <v>316</v>
      </c>
      <c r="H10" s="112"/>
      <c r="I10" s="156">
        <v>0.6</v>
      </c>
      <c r="J10" s="113"/>
      <c r="K10" s="121" t="str">
        <f>Tabulka138[[#This Row],[Sloupec1]]</f>
        <v>mobilní v ČR</v>
      </c>
      <c r="L10" s="146">
        <f t="shared" si="0"/>
        <v>0</v>
      </c>
      <c r="M10" s="115"/>
      <c r="N10" s="122">
        <v>0.2</v>
      </c>
      <c r="O10" s="117"/>
      <c r="P10" s="159">
        <f t="shared" si="1"/>
        <v>0</v>
      </c>
      <c r="Q10" s="252">
        <f t="shared" si="2"/>
        <v>0</v>
      </c>
      <c r="R10" s="118"/>
    </row>
    <row r="11" spans="1:21" ht="140.25" customHeight="1" x14ac:dyDescent="0.2">
      <c r="E11" s="84"/>
      <c r="F11" s="120" t="s">
        <v>317</v>
      </c>
      <c r="G11" s="119" t="s">
        <v>318</v>
      </c>
      <c r="H11" s="112"/>
      <c r="I11" s="158">
        <v>0.4</v>
      </c>
      <c r="J11" s="113"/>
      <c r="K11" s="121" t="str">
        <f>Tabulka138[[#This Row],[Sloupec1]]</f>
        <v>vytáčené připojení k internetu</v>
      </c>
      <c r="L11" s="146">
        <f t="shared" si="0"/>
        <v>0</v>
      </c>
      <c r="M11" s="115"/>
      <c r="N11" s="122">
        <v>0.01</v>
      </c>
      <c r="O11" s="117"/>
      <c r="P11" s="159">
        <f t="shared" si="1"/>
        <v>0</v>
      </c>
      <c r="Q11" s="252">
        <f t="shared" si="2"/>
        <v>0</v>
      </c>
      <c r="R11" s="118"/>
    </row>
    <row r="12" spans="1:21" ht="132" customHeight="1" x14ac:dyDescent="0.2">
      <c r="B12" s="124"/>
      <c r="C12" s="125"/>
      <c r="D12" s="125"/>
      <c r="E12" s="84"/>
      <c r="F12" s="126" t="s">
        <v>319</v>
      </c>
      <c r="G12" s="160" t="s">
        <v>320</v>
      </c>
      <c r="H12" s="112"/>
      <c r="I12" s="156">
        <v>1E-3</v>
      </c>
      <c r="J12" s="113"/>
      <c r="K12" s="121" t="str">
        <f>Tabulka138[[#This Row],[Sloupec1]]</f>
        <v>hlasová VPN zákazníka</v>
      </c>
      <c r="L12" s="146">
        <f t="shared" si="0"/>
        <v>0</v>
      </c>
      <c r="M12" s="115"/>
      <c r="N12" s="122">
        <v>0.03</v>
      </c>
      <c r="O12" s="117"/>
      <c r="P12" s="159">
        <f t="shared" si="1"/>
        <v>0</v>
      </c>
      <c r="Q12" s="252">
        <f t="shared" si="2"/>
        <v>0</v>
      </c>
      <c r="R12" s="118"/>
    </row>
    <row r="13" spans="1:21" ht="120" customHeight="1" x14ac:dyDescent="0.2">
      <c r="B13" s="124"/>
      <c r="C13" s="125"/>
      <c r="D13" s="125"/>
      <c r="E13" s="84"/>
      <c r="F13" s="126" t="s">
        <v>345</v>
      </c>
      <c r="G13" s="160" t="s">
        <v>346</v>
      </c>
      <c r="H13" s="112"/>
      <c r="I13" s="161">
        <v>0.5</v>
      </c>
      <c r="J13" s="113"/>
      <c r="K13" s="121" t="str">
        <f>Tabulka138[[#This Row],[Sloupec1]]</f>
        <v>volání se sdílenými náklady</v>
      </c>
      <c r="L13" s="146">
        <f t="shared" si="0"/>
        <v>0</v>
      </c>
      <c r="M13" s="115"/>
      <c r="N13" s="122">
        <v>5.0000000000000001E-3</v>
      </c>
      <c r="O13" s="117"/>
      <c r="P13" s="159">
        <f t="shared" si="1"/>
        <v>0</v>
      </c>
      <c r="Q13" s="252">
        <f t="shared" si="2"/>
        <v>0</v>
      </c>
      <c r="R13" s="118"/>
    </row>
    <row r="14" spans="1:21" ht="120" customHeight="1" x14ac:dyDescent="0.2">
      <c r="B14" s="124"/>
      <c r="C14" s="125"/>
      <c r="D14" s="125"/>
      <c r="E14" s="84"/>
      <c r="F14" s="162" t="s">
        <v>347</v>
      </c>
      <c r="G14" s="163" t="s">
        <v>348</v>
      </c>
      <c r="H14" s="112"/>
      <c r="I14" s="164">
        <v>1</v>
      </c>
      <c r="J14" s="113"/>
      <c r="K14" s="121" t="str">
        <f>Tabulka138[[#This Row],[Sloupec1]]</f>
        <v>volání na univerzální přístupové číslo</v>
      </c>
      <c r="L14" s="146">
        <f t="shared" si="0"/>
        <v>0</v>
      </c>
      <c r="M14" s="115"/>
      <c r="N14" s="122">
        <v>5.0000000000000001E-3</v>
      </c>
      <c r="O14" s="117"/>
      <c r="P14" s="159">
        <f t="shared" si="1"/>
        <v>0</v>
      </c>
      <c r="Q14" s="252">
        <f t="shared" si="2"/>
        <v>0</v>
      </c>
      <c r="R14" s="118"/>
    </row>
    <row r="15" spans="1:21" ht="120" customHeight="1" x14ac:dyDescent="0.25">
      <c r="B15" s="124"/>
      <c r="C15" s="125"/>
      <c r="D15" s="125"/>
      <c r="E15" s="84"/>
      <c r="F15" s="113"/>
      <c r="G15" s="113"/>
      <c r="H15" s="127"/>
      <c r="I15" s="127"/>
      <c r="J15" s="113"/>
      <c r="K15" s="128" t="s">
        <v>321</v>
      </c>
      <c r="L15" s="147">
        <f>SUM('Mezinárodní hovorné'!I8:J8)*D8</f>
        <v>0</v>
      </c>
      <c r="M15" s="115"/>
      <c r="N15" s="116">
        <v>0.02</v>
      </c>
      <c r="O15" s="129"/>
      <c r="P15" s="165">
        <f t="shared" si="1"/>
        <v>0</v>
      </c>
      <c r="Q15" s="253">
        <f t="shared" si="2"/>
        <v>0</v>
      </c>
      <c r="R15" s="166" t="s">
        <v>51</v>
      </c>
    </row>
    <row r="16" spans="1:21" ht="18.75" customHeight="1" x14ac:dyDescent="0.25">
      <c r="B16" s="124"/>
      <c r="C16" s="84"/>
      <c r="D16" s="84"/>
      <c r="E16" s="84"/>
      <c r="F16" s="113"/>
      <c r="G16" s="113"/>
      <c r="H16" s="127"/>
      <c r="I16" s="127"/>
      <c r="J16" s="113"/>
      <c r="K16" s="118"/>
      <c r="L16" s="130"/>
      <c r="M16" s="131" t="s">
        <v>51</v>
      </c>
      <c r="N16" s="132">
        <f>SUM(N8:N15)</f>
        <v>1</v>
      </c>
      <c r="O16" s="129"/>
      <c r="P16" s="167">
        <f>SUM(P8:P15)</f>
        <v>0</v>
      </c>
      <c r="Q16" s="254">
        <f>SUM(Q8:Q15)</f>
        <v>0</v>
      </c>
      <c r="R16" s="168">
        <f>SUM(P16:P16)</f>
        <v>0</v>
      </c>
    </row>
    <row r="17" spans="2:21" ht="15" x14ac:dyDescent="0.2">
      <c r="B17" s="124"/>
      <c r="C17" s="84"/>
      <c r="D17" s="84"/>
      <c r="E17" s="84"/>
      <c r="F17" s="113"/>
      <c r="G17" s="113"/>
      <c r="H17" s="127"/>
      <c r="I17" s="127"/>
      <c r="J17" s="113"/>
    </row>
    <row r="18" spans="2:21" ht="15" x14ac:dyDescent="0.2">
      <c r="B18" s="124"/>
      <c r="C18" s="84"/>
      <c r="D18" s="84"/>
      <c r="E18" s="84"/>
      <c r="F18" s="113"/>
      <c r="G18" s="113"/>
      <c r="H18" s="127"/>
      <c r="I18" s="127"/>
      <c r="J18" s="113"/>
      <c r="U18" s="84"/>
    </row>
    <row r="19" spans="2:21" ht="15" x14ac:dyDescent="0.2">
      <c r="B19" s="124"/>
      <c r="C19" s="84"/>
      <c r="D19" s="84"/>
      <c r="E19" s="84"/>
      <c r="F19" s="113"/>
      <c r="G19" s="113"/>
      <c r="H19" s="127"/>
      <c r="I19" s="127"/>
      <c r="J19" s="113"/>
      <c r="U19" s="84"/>
    </row>
    <row r="20" spans="2:21" ht="15" x14ac:dyDescent="0.2">
      <c r="B20" s="124"/>
      <c r="C20" s="84"/>
      <c r="D20" s="84"/>
      <c r="E20" s="84"/>
      <c r="F20" s="113"/>
      <c r="G20" s="113"/>
      <c r="H20" s="127"/>
      <c r="I20" s="127"/>
      <c r="J20" s="113"/>
      <c r="U20" s="84"/>
    </row>
    <row r="21" spans="2:21" ht="15" x14ac:dyDescent="0.2">
      <c r="B21" s="124"/>
      <c r="C21" s="84"/>
      <c r="D21" s="84"/>
      <c r="E21" s="84"/>
      <c r="F21" s="113"/>
      <c r="G21" s="113"/>
      <c r="H21" s="127"/>
      <c r="I21" s="127"/>
      <c r="J21" s="113"/>
      <c r="U21" s="84"/>
    </row>
    <row r="22" spans="2:21" ht="15" x14ac:dyDescent="0.2">
      <c r="B22" s="124"/>
      <c r="C22" s="84"/>
      <c r="D22" s="84"/>
      <c r="E22" s="84"/>
      <c r="F22" s="113"/>
      <c r="G22" s="113"/>
      <c r="H22" s="127"/>
      <c r="I22" s="127"/>
      <c r="J22" s="113"/>
      <c r="U22" s="84"/>
    </row>
    <row r="23" spans="2:21" ht="15" x14ac:dyDescent="0.2">
      <c r="B23" s="124"/>
      <c r="C23" s="84"/>
      <c r="D23" s="84"/>
      <c r="E23" s="84"/>
      <c r="F23" s="113"/>
      <c r="G23" s="113"/>
      <c r="H23" s="127"/>
      <c r="I23" s="127"/>
      <c r="J23" s="113"/>
      <c r="U23" s="84"/>
    </row>
    <row r="24" spans="2:21" ht="15" x14ac:dyDescent="0.2">
      <c r="B24" s="124"/>
      <c r="C24" s="84"/>
      <c r="D24" s="84"/>
      <c r="E24" s="84"/>
      <c r="F24" s="113"/>
      <c r="G24" s="113"/>
      <c r="H24" s="127"/>
      <c r="I24" s="127"/>
      <c r="J24" s="113"/>
      <c r="U24" s="84"/>
    </row>
    <row r="25" spans="2:21" ht="15" x14ac:dyDescent="0.2">
      <c r="B25" s="124"/>
      <c r="C25" s="84"/>
      <c r="D25" s="84"/>
      <c r="E25" s="84"/>
      <c r="F25" s="113"/>
      <c r="G25" s="113"/>
      <c r="H25" s="127"/>
      <c r="I25" s="127"/>
      <c r="J25" s="113"/>
      <c r="U25" s="84"/>
    </row>
    <row r="26" spans="2:21" ht="15" x14ac:dyDescent="0.2">
      <c r="B26" s="124"/>
      <c r="C26" s="84"/>
      <c r="D26" s="84"/>
      <c r="E26" s="84"/>
      <c r="F26" s="113"/>
      <c r="G26" s="113"/>
      <c r="H26" s="127"/>
      <c r="I26" s="127"/>
      <c r="J26" s="113"/>
      <c r="U26" s="84"/>
    </row>
    <row r="27" spans="2:21" ht="15" x14ac:dyDescent="0.2">
      <c r="B27" s="124"/>
      <c r="C27" s="84"/>
      <c r="D27" s="84"/>
      <c r="E27" s="84"/>
      <c r="F27" s="113"/>
      <c r="G27" s="113"/>
      <c r="H27" s="127"/>
      <c r="I27" s="127"/>
      <c r="J27" s="113"/>
      <c r="U27" s="84"/>
    </row>
    <row r="28" spans="2:21" ht="15" x14ac:dyDescent="0.2">
      <c r="B28" s="124"/>
      <c r="C28" s="84"/>
      <c r="D28" s="84"/>
      <c r="E28" s="84"/>
      <c r="F28" s="113"/>
      <c r="G28" s="113"/>
      <c r="H28" s="127"/>
      <c r="I28" s="127"/>
      <c r="J28" s="113"/>
      <c r="U28" s="84"/>
    </row>
    <row r="29" spans="2:21" ht="15" x14ac:dyDescent="0.2">
      <c r="B29" s="124"/>
      <c r="C29" s="84"/>
      <c r="D29" s="84"/>
      <c r="E29" s="84"/>
      <c r="F29" s="113"/>
      <c r="G29" s="113"/>
      <c r="H29" s="127"/>
      <c r="I29" s="127"/>
      <c r="J29" s="113"/>
      <c r="U29" s="84"/>
    </row>
    <row r="30" spans="2:21" ht="15" x14ac:dyDescent="0.2">
      <c r="B30" s="124"/>
      <c r="C30" s="84"/>
      <c r="D30" s="84"/>
      <c r="E30" s="84"/>
      <c r="F30" s="113"/>
      <c r="G30" s="113"/>
      <c r="H30" s="127"/>
      <c r="I30" s="127"/>
      <c r="J30" s="113"/>
      <c r="U30" s="84"/>
    </row>
    <row r="31" spans="2:21" ht="15" x14ac:dyDescent="0.2">
      <c r="B31" s="124"/>
      <c r="C31" s="84"/>
      <c r="D31" s="84"/>
      <c r="E31" s="84"/>
      <c r="F31" s="113"/>
      <c r="G31" s="113"/>
      <c r="H31" s="127"/>
      <c r="I31" s="127"/>
      <c r="J31" s="113"/>
      <c r="U31" s="84"/>
    </row>
    <row r="32" spans="2:21" ht="15" x14ac:dyDescent="0.2">
      <c r="B32" s="124"/>
      <c r="C32" s="84"/>
      <c r="D32" s="84"/>
      <c r="E32" s="84"/>
      <c r="F32" s="113"/>
      <c r="G32" s="113"/>
      <c r="H32" s="127"/>
      <c r="I32" s="127"/>
      <c r="J32" s="113"/>
      <c r="U32" s="84"/>
    </row>
    <row r="33" spans="2:21" ht="15" x14ac:dyDescent="0.2">
      <c r="B33" s="124"/>
      <c r="C33" s="84"/>
      <c r="D33" s="84"/>
      <c r="E33" s="84"/>
      <c r="F33" s="113"/>
      <c r="G33" s="113"/>
      <c r="H33" s="127"/>
      <c r="I33" s="127"/>
      <c r="J33" s="113"/>
      <c r="U33" s="84"/>
    </row>
    <row r="34" spans="2:21" ht="15" x14ac:dyDescent="0.2">
      <c r="B34" s="124"/>
      <c r="C34" s="84"/>
      <c r="D34" s="84"/>
      <c r="E34" s="84"/>
      <c r="F34" s="113"/>
      <c r="G34" s="113"/>
      <c r="H34" s="127"/>
      <c r="I34" s="127"/>
      <c r="J34" s="113"/>
      <c r="U34" s="84"/>
    </row>
    <row r="35" spans="2:21" ht="15" x14ac:dyDescent="0.2">
      <c r="B35" s="124"/>
      <c r="C35" s="84"/>
      <c r="D35" s="84"/>
      <c r="E35" s="84"/>
      <c r="F35" s="113"/>
      <c r="G35" s="113"/>
      <c r="H35" s="127"/>
      <c r="I35" s="127"/>
      <c r="J35" s="113"/>
      <c r="U35" s="84"/>
    </row>
    <row r="36" spans="2:21" ht="15" x14ac:dyDescent="0.2">
      <c r="B36" s="124"/>
      <c r="C36" s="84"/>
      <c r="D36" s="84"/>
      <c r="E36" s="84"/>
      <c r="F36" s="113"/>
      <c r="G36" s="113"/>
      <c r="H36" s="127"/>
      <c r="I36" s="127"/>
      <c r="J36" s="113"/>
      <c r="U36" s="84"/>
    </row>
    <row r="37" spans="2:21" ht="15" x14ac:dyDescent="0.2">
      <c r="B37" s="124"/>
      <c r="C37" s="84"/>
      <c r="D37" s="84"/>
      <c r="E37" s="84"/>
      <c r="F37" s="113"/>
      <c r="G37" s="113"/>
      <c r="H37" s="127"/>
      <c r="I37" s="127"/>
      <c r="J37" s="113"/>
      <c r="U37" s="84"/>
    </row>
    <row r="38" spans="2:21" ht="15" x14ac:dyDescent="0.2">
      <c r="B38" s="124"/>
      <c r="C38" s="84"/>
      <c r="D38" s="84"/>
      <c r="E38" s="84"/>
      <c r="F38" s="113"/>
      <c r="G38" s="113"/>
      <c r="H38" s="127"/>
      <c r="I38" s="127"/>
      <c r="J38" s="113"/>
      <c r="U38" s="84"/>
    </row>
    <row r="39" spans="2:21" ht="15" x14ac:dyDescent="0.2">
      <c r="B39" s="124"/>
      <c r="C39" s="84"/>
      <c r="D39" s="84"/>
      <c r="E39" s="84"/>
      <c r="F39" s="113"/>
      <c r="G39" s="113"/>
      <c r="H39" s="127"/>
      <c r="I39" s="127"/>
      <c r="J39" s="113"/>
      <c r="U39" s="84"/>
    </row>
    <row r="40" spans="2:21" ht="15" x14ac:dyDescent="0.2">
      <c r="B40" s="124"/>
      <c r="C40" s="84"/>
      <c r="D40" s="84"/>
      <c r="E40" s="84"/>
      <c r="F40" s="113"/>
      <c r="G40" s="113"/>
      <c r="H40" s="127"/>
      <c r="I40" s="127"/>
      <c r="J40" s="113"/>
      <c r="U40" s="84"/>
    </row>
    <row r="41" spans="2:21" ht="15" x14ac:dyDescent="0.2">
      <c r="B41" s="124"/>
      <c r="C41" s="84"/>
      <c r="D41" s="84"/>
      <c r="E41" s="84"/>
      <c r="F41" s="113"/>
      <c r="G41" s="113"/>
      <c r="H41" s="127"/>
      <c r="I41" s="127"/>
      <c r="J41" s="113"/>
      <c r="U41" s="84"/>
    </row>
    <row r="42" spans="2:21" ht="15" x14ac:dyDescent="0.2">
      <c r="B42" s="124"/>
      <c r="C42" s="84"/>
      <c r="D42" s="84"/>
      <c r="E42" s="84"/>
      <c r="F42" s="113"/>
      <c r="G42" s="113"/>
      <c r="H42" s="127"/>
      <c r="I42" s="127"/>
      <c r="J42" s="113"/>
      <c r="U42" s="84"/>
    </row>
    <row r="43" spans="2:21" ht="15" x14ac:dyDescent="0.2">
      <c r="B43" s="124"/>
      <c r="C43" s="84"/>
      <c r="D43" s="84"/>
      <c r="E43" s="84"/>
      <c r="F43" s="113"/>
      <c r="G43" s="113"/>
      <c r="H43" s="127"/>
      <c r="I43" s="127"/>
      <c r="J43" s="113"/>
      <c r="U43" s="84"/>
    </row>
    <row r="44" spans="2:21" ht="15" x14ac:dyDescent="0.2">
      <c r="B44" s="124"/>
      <c r="C44" s="84"/>
      <c r="D44" s="84"/>
      <c r="E44" s="84"/>
      <c r="F44" s="113"/>
      <c r="G44" s="113"/>
      <c r="H44" s="127"/>
      <c r="I44" s="127"/>
      <c r="J44" s="113"/>
      <c r="U44" s="84"/>
    </row>
    <row r="45" spans="2:21" ht="15" x14ac:dyDescent="0.2">
      <c r="B45" s="124"/>
      <c r="C45" s="84"/>
      <c r="D45" s="84"/>
      <c r="E45" s="84"/>
      <c r="F45" s="113"/>
      <c r="G45" s="113"/>
      <c r="H45" s="127"/>
      <c r="I45" s="127"/>
      <c r="J45" s="113"/>
      <c r="U45" s="84"/>
    </row>
    <row r="46" spans="2:21" ht="15" x14ac:dyDescent="0.2">
      <c r="B46" s="124"/>
      <c r="C46" s="84"/>
      <c r="D46" s="84"/>
      <c r="E46" s="84"/>
      <c r="F46" s="113"/>
      <c r="G46" s="113"/>
      <c r="H46" s="127"/>
      <c r="I46" s="127"/>
      <c r="J46" s="113"/>
      <c r="U46" s="84"/>
    </row>
    <row r="47" spans="2:21" ht="15" x14ac:dyDescent="0.2">
      <c r="B47" s="124"/>
      <c r="C47" s="84"/>
      <c r="D47" s="84"/>
      <c r="E47" s="84"/>
      <c r="F47" s="113"/>
      <c r="G47" s="113"/>
      <c r="H47" s="127"/>
      <c r="I47" s="127"/>
      <c r="J47" s="113"/>
      <c r="U47" s="84"/>
    </row>
    <row r="48" spans="2:21" ht="15" x14ac:dyDescent="0.2">
      <c r="B48" s="124"/>
      <c r="C48" s="84"/>
      <c r="D48" s="84"/>
      <c r="E48" s="84"/>
      <c r="F48" s="113"/>
      <c r="G48" s="113"/>
      <c r="H48" s="127"/>
      <c r="I48" s="127"/>
      <c r="J48" s="113"/>
      <c r="U48" s="84"/>
    </row>
    <row r="49" spans="2:21" ht="15" x14ac:dyDescent="0.2">
      <c r="B49" s="124"/>
      <c r="C49" s="84"/>
      <c r="D49" s="84"/>
      <c r="E49" s="84"/>
      <c r="F49" s="113"/>
      <c r="G49" s="113"/>
      <c r="H49" s="127"/>
      <c r="I49" s="127"/>
      <c r="J49" s="113"/>
      <c r="U49" s="84"/>
    </row>
    <row r="50" spans="2:21" ht="15" x14ac:dyDescent="0.2">
      <c r="B50" s="124"/>
      <c r="C50" s="84"/>
      <c r="D50" s="84"/>
      <c r="E50" s="84"/>
      <c r="F50" s="113"/>
      <c r="G50" s="113"/>
      <c r="H50" s="127"/>
      <c r="I50" s="127"/>
      <c r="J50" s="113"/>
      <c r="U50" s="84"/>
    </row>
    <row r="51" spans="2:21" ht="15" x14ac:dyDescent="0.2">
      <c r="B51" s="124"/>
      <c r="C51" s="84"/>
      <c r="D51" s="84"/>
      <c r="E51" s="84"/>
      <c r="F51" s="113"/>
      <c r="G51" s="113"/>
      <c r="H51" s="127"/>
      <c r="I51" s="127"/>
      <c r="J51" s="113"/>
      <c r="U51" s="84"/>
    </row>
    <row r="52" spans="2:21" ht="15" x14ac:dyDescent="0.2">
      <c r="B52" s="124"/>
      <c r="C52" s="84"/>
      <c r="D52" s="84"/>
      <c r="E52" s="84"/>
      <c r="F52" s="113"/>
      <c r="G52" s="113"/>
      <c r="H52" s="127"/>
      <c r="I52" s="127"/>
      <c r="J52" s="113"/>
      <c r="U52" s="84"/>
    </row>
    <row r="53" spans="2:21" ht="15" x14ac:dyDescent="0.2">
      <c r="B53" s="124"/>
      <c r="C53" s="84"/>
      <c r="D53" s="84"/>
      <c r="E53" s="84"/>
      <c r="F53" s="113"/>
      <c r="G53" s="113"/>
      <c r="H53" s="127"/>
      <c r="I53" s="127"/>
      <c r="J53" s="113"/>
      <c r="U53" s="84"/>
    </row>
    <row r="54" spans="2:21" ht="15" x14ac:dyDescent="0.2">
      <c r="B54" s="124"/>
      <c r="C54" s="84"/>
      <c r="D54" s="84"/>
      <c r="E54" s="84"/>
      <c r="F54" s="113"/>
      <c r="G54" s="113"/>
      <c r="H54" s="127"/>
      <c r="I54" s="127"/>
      <c r="J54" s="113"/>
      <c r="U54" s="84"/>
    </row>
    <row r="55" spans="2:21" ht="15" x14ac:dyDescent="0.2">
      <c r="B55" s="124"/>
      <c r="C55" s="84"/>
      <c r="D55" s="84"/>
      <c r="E55" s="84"/>
      <c r="F55" s="113"/>
      <c r="G55" s="113"/>
      <c r="H55" s="127"/>
      <c r="I55" s="127"/>
      <c r="J55" s="113"/>
      <c r="U55" s="84"/>
    </row>
    <row r="56" spans="2:21" ht="15" x14ac:dyDescent="0.2">
      <c r="B56" s="124"/>
      <c r="C56" s="84"/>
      <c r="D56" s="84"/>
      <c r="E56" s="84"/>
      <c r="F56" s="113"/>
      <c r="G56" s="113"/>
      <c r="H56" s="127"/>
      <c r="I56" s="127"/>
      <c r="J56" s="113"/>
      <c r="U56" s="84"/>
    </row>
    <row r="57" spans="2:21" ht="15" x14ac:dyDescent="0.2">
      <c r="B57" s="124"/>
      <c r="C57" s="84"/>
      <c r="D57" s="84"/>
      <c r="E57" s="84"/>
      <c r="F57" s="113"/>
      <c r="G57" s="113"/>
      <c r="H57" s="127"/>
      <c r="I57" s="127"/>
      <c r="J57" s="113"/>
      <c r="U57" s="84"/>
    </row>
    <row r="58" spans="2:21" ht="15" x14ac:dyDescent="0.2">
      <c r="B58" s="124"/>
      <c r="C58" s="84"/>
      <c r="D58" s="84"/>
      <c r="E58" s="84"/>
      <c r="F58" s="113"/>
      <c r="G58" s="113"/>
      <c r="H58" s="127"/>
      <c r="I58" s="127"/>
      <c r="J58" s="113"/>
      <c r="U58" s="84"/>
    </row>
    <row r="59" spans="2:21" ht="15" x14ac:dyDescent="0.2">
      <c r="B59" s="124"/>
      <c r="C59" s="84"/>
      <c r="D59" s="84"/>
      <c r="E59" s="84"/>
      <c r="F59" s="113"/>
      <c r="G59" s="113"/>
      <c r="H59" s="127"/>
      <c r="I59" s="127"/>
      <c r="J59" s="113"/>
      <c r="U59" s="84"/>
    </row>
    <row r="60" spans="2:21" ht="15" x14ac:dyDescent="0.2">
      <c r="B60" s="124"/>
      <c r="C60" s="84"/>
      <c r="D60" s="84"/>
      <c r="E60" s="84"/>
      <c r="F60" s="113"/>
      <c r="G60" s="113"/>
      <c r="H60" s="127"/>
      <c r="I60" s="127"/>
      <c r="J60" s="113"/>
      <c r="U60" s="84"/>
    </row>
    <row r="61" spans="2:21" ht="15" x14ac:dyDescent="0.2">
      <c r="B61" s="124"/>
      <c r="C61" s="84"/>
      <c r="D61" s="84"/>
      <c r="E61" s="84"/>
      <c r="F61" s="113"/>
      <c r="G61" s="113"/>
      <c r="H61" s="127"/>
      <c r="I61" s="127"/>
      <c r="J61" s="113"/>
      <c r="U61" s="84"/>
    </row>
    <row r="62" spans="2:21" ht="15" x14ac:dyDescent="0.2">
      <c r="B62" s="124"/>
      <c r="C62" s="84"/>
      <c r="D62" s="84"/>
      <c r="E62" s="84"/>
      <c r="F62" s="113"/>
      <c r="G62" s="113"/>
      <c r="H62" s="127"/>
      <c r="I62" s="127"/>
      <c r="J62" s="113"/>
      <c r="U62" s="84"/>
    </row>
    <row r="63" spans="2:21" ht="15" x14ac:dyDescent="0.2">
      <c r="B63" s="124"/>
      <c r="C63" s="84"/>
      <c r="D63" s="84"/>
      <c r="E63" s="84"/>
      <c r="F63" s="113"/>
      <c r="G63" s="113"/>
      <c r="H63" s="127"/>
      <c r="I63" s="127"/>
      <c r="J63" s="113"/>
      <c r="U63" s="84"/>
    </row>
    <row r="64" spans="2:21" ht="15" x14ac:dyDescent="0.2">
      <c r="B64" s="124"/>
      <c r="C64" s="84"/>
      <c r="D64" s="84"/>
      <c r="E64" s="84"/>
      <c r="F64" s="113"/>
      <c r="G64" s="113"/>
      <c r="H64" s="127"/>
      <c r="I64" s="127"/>
      <c r="J64" s="113"/>
      <c r="U64" s="84"/>
    </row>
    <row r="65" spans="2:21" ht="15" x14ac:dyDescent="0.2">
      <c r="B65" s="124"/>
      <c r="C65" s="84"/>
      <c r="D65" s="84"/>
      <c r="E65" s="84"/>
      <c r="F65" s="113"/>
      <c r="G65" s="113"/>
      <c r="H65" s="127"/>
      <c r="I65" s="127"/>
      <c r="J65" s="113"/>
      <c r="U65" s="84"/>
    </row>
    <row r="66" spans="2:21" ht="15" x14ac:dyDescent="0.2">
      <c r="B66" s="124"/>
      <c r="C66" s="84"/>
      <c r="D66" s="84"/>
      <c r="E66" s="84"/>
      <c r="F66" s="113"/>
      <c r="G66" s="113"/>
      <c r="H66" s="127"/>
      <c r="I66" s="127"/>
      <c r="J66" s="113"/>
      <c r="U66" s="84"/>
    </row>
    <row r="67" spans="2:21" ht="15" x14ac:dyDescent="0.2">
      <c r="B67" s="124"/>
      <c r="C67" s="84"/>
      <c r="D67" s="84"/>
      <c r="E67" s="84"/>
      <c r="F67" s="113"/>
      <c r="G67" s="113"/>
      <c r="H67" s="127"/>
      <c r="I67" s="127"/>
      <c r="J67" s="113"/>
      <c r="U67" s="84"/>
    </row>
    <row r="68" spans="2:21" ht="15" x14ac:dyDescent="0.2">
      <c r="B68" s="124"/>
      <c r="C68" s="84"/>
      <c r="D68" s="84"/>
      <c r="E68" s="84"/>
      <c r="F68" s="113"/>
      <c r="G68" s="113"/>
      <c r="H68" s="127"/>
      <c r="I68" s="127"/>
      <c r="J68" s="113"/>
      <c r="U68" s="84"/>
    </row>
    <row r="69" spans="2:21" ht="15" x14ac:dyDescent="0.2">
      <c r="B69" s="124"/>
      <c r="C69" s="84"/>
      <c r="D69" s="84"/>
      <c r="E69" s="84"/>
      <c r="F69" s="113"/>
      <c r="G69" s="113"/>
      <c r="H69" s="127"/>
      <c r="I69" s="127"/>
      <c r="J69" s="113"/>
      <c r="U69" s="84"/>
    </row>
    <row r="70" spans="2:21" ht="15" x14ac:dyDescent="0.2">
      <c r="B70" s="124"/>
      <c r="C70" s="84"/>
      <c r="D70" s="84"/>
      <c r="E70" s="84"/>
      <c r="F70" s="113"/>
      <c r="G70" s="113"/>
      <c r="H70" s="127"/>
      <c r="I70" s="127"/>
      <c r="J70" s="113"/>
      <c r="U70" s="84"/>
    </row>
    <row r="71" spans="2:21" ht="15" x14ac:dyDescent="0.2">
      <c r="B71" s="124"/>
      <c r="C71" s="84"/>
      <c r="D71" s="84"/>
      <c r="E71" s="84"/>
      <c r="F71" s="113"/>
      <c r="G71" s="113"/>
      <c r="H71" s="127"/>
      <c r="I71" s="127"/>
      <c r="J71" s="113"/>
      <c r="U71" s="84"/>
    </row>
    <row r="72" spans="2:21" ht="15" x14ac:dyDescent="0.2">
      <c r="B72" s="124"/>
      <c r="C72" s="84"/>
      <c r="D72" s="84"/>
      <c r="E72" s="84"/>
      <c r="F72" s="113"/>
      <c r="G72" s="113"/>
      <c r="H72" s="127"/>
      <c r="I72" s="127"/>
      <c r="J72" s="113"/>
      <c r="U72" s="84"/>
    </row>
    <row r="73" spans="2:21" ht="15" x14ac:dyDescent="0.2">
      <c r="B73" s="124"/>
      <c r="C73" s="84"/>
      <c r="D73" s="84"/>
      <c r="E73" s="84"/>
      <c r="F73" s="113"/>
      <c r="G73" s="113"/>
      <c r="H73" s="127"/>
      <c r="I73" s="127"/>
      <c r="J73" s="113"/>
      <c r="U73" s="84"/>
    </row>
    <row r="74" spans="2:21" ht="15" x14ac:dyDescent="0.2">
      <c r="B74" s="124"/>
      <c r="C74" s="84"/>
      <c r="D74" s="84"/>
      <c r="E74" s="84"/>
      <c r="F74" s="113"/>
      <c r="G74" s="113"/>
      <c r="H74" s="127"/>
      <c r="I74" s="127"/>
      <c r="J74" s="113"/>
      <c r="U74" s="84"/>
    </row>
    <row r="75" spans="2:21" ht="15" x14ac:dyDescent="0.2">
      <c r="B75" s="124"/>
      <c r="C75" s="84"/>
      <c r="D75" s="84"/>
      <c r="E75" s="84"/>
      <c r="F75" s="113"/>
      <c r="G75" s="113"/>
      <c r="H75" s="127"/>
      <c r="I75" s="127"/>
      <c r="J75" s="113"/>
      <c r="U75" s="84"/>
    </row>
    <row r="76" spans="2:21" ht="15" x14ac:dyDescent="0.2">
      <c r="B76" s="124"/>
      <c r="C76" s="84"/>
      <c r="D76" s="84"/>
      <c r="E76" s="84"/>
      <c r="F76" s="113"/>
      <c r="G76" s="113"/>
      <c r="H76" s="127"/>
      <c r="I76" s="127"/>
      <c r="J76" s="113"/>
      <c r="U76" s="84"/>
    </row>
    <row r="77" spans="2:21" ht="15" x14ac:dyDescent="0.2">
      <c r="B77" s="124"/>
      <c r="C77" s="84"/>
      <c r="D77" s="84"/>
      <c r="E77" s="84"/>
      <c r="F77" s="113"/>
      <c r="G77" s="113"/>
      <c r="H77" s="127"/>
      <c r="I77" s="127"/>
      <c r="J77" s="113"/>
      <c r="U77" s="84"/>
    </row>
    <row r="78" spans="2:21" ht="15" x14ac:dyDescent="0.2">
      <c r="B78" s="124"/>
      <c r="C78" s="84"/>
      <c r="D78" s="84"/>
      <c r="E78" s="84"/>
      <c r="F78" s="113"/>
      <c r="G78" s="113"/>
      <c r="H78" s="127"/>
      <c r="I78" s="127"/>
      <c r="J78" s="113"/>
      <c r="U78" s="84"/>
    </row>
    <row r="79" spans="2:21" ht="15" x14ac:dyDescent="0.2">
      <c r="B79" s="124"/>
      <c r="C79" s="84"/>
      <c r="D79" s="84"/>
      <c r="E79" s="84"/>
      <c r="F79" s="113"/>
      <c r="G79" s="113"/>
      <c r="H79" s="127"/>
      <c r="I79" s="127"/>
      <c r="J79" s="113"/>
      <c r="U79" s="84"/>
    </row>
    <row r="80" spans="2:21" ht="15" x14ac:dyDescent="0.2">
      <c r="B80" s="124"/>
      <c r="C80" s="84"/>
      <c r="D80" s="84"/>
      <c r="E80" s="84"/>
      <c r="F80" s="113"/>
      <c r="G80" s="113"/>
      <c r="H80" s="127"/>
      <c r="I80" s="127"/>
      <c r="J80" s="113"/>
      <c r="U80" s="84"/>
    </row>
    <row r="81" spans="2:21" ht="15" x14ac:dyDescent="0.2">
      <c r="B81" s="124"/>
      <c r="C81" s="84"/>
      <c r="D81" s="84"/>
      <c r="E81" s="84"/>
      <c r="F81" s="113"/>
      <c r="G81" s="113"/>
      <c r="H81" s="127"/>
      <c r="I81" s="127"/>
      <c r="J81" s="113"/>
      <c r="U81" s="84"/>
    </row>
    <row r="82" spans="2:21" ht="15" x14ac:dyDescent="0.2">
      <c r="B82" s="124"/>
      <c r="C82" s="84"/>
      <c r="D82" s="84"/>
      <c r="E82" s="84"/>
      <c r="F82" s="113"/>
      <c r="G82" s="113"/>
      <c r="H82" s="127"/>
      <c r="I82" s="127"/>
      <c r="J82" s="113"/>
      <c r="U82" s="84"/>
    </row>
    <row r="83" spans="2:21" ht="15" x14ac:dyDescent="0.2">
      <c r="B83" s="124"/>
      <c r="C83" s="84"/>
      <c r="D83" s="84"/>
      <c r="E83" s="84"/>
      <c r="F83" s="113"/>
      <c r="G83" s="113"/>
      <c r="H83" s="127"/>
      <c r="I83" s="127"/>
      <c r="J83" s="113"/>
      <c r="U83" s="84"/>
    </row>
    <row r="84" spans="2:21" ht="15" x14ac:dyDescent="0.2">
      <c r="B84" s="124"/>
      <c r="C84" s="84"/>
      <c r="D84" s="84"/>
      <c r="E84" s="84"/>
      <c r="F84" s="113"/>
      <c r="G84" s="113"/>
      <c r="H84" s="127"/>
      <c r="I84" s="127"/>
      <c r="J84" s="113"/>
      <c r="U84" s="84"/>
    </row>
    <row r="85" spans="2:21" ht="15" x14ac:dyDescent="0.2">
      <c r="B85" s="124"/>
      <c r="C85" s="84"/>
      <c r="D85" s="84"/>
      <c r="E85" s="84"/>
      <c r="F85" s="113"/>
      <c r="G85" s="113"/>
      <c r="H85" s="127"/>
      <c r="I85" s="127"/>
      <c r="J85" s="113"/>
      <c r="U85" s="84"/>
    </row>
    <row r="86" spans="2:21" ht="15" x14ac:dyDescent="0.2">
      <c r="B86" s="124"/>
      <c r="C86" s="84"/>
      <c r="D86" s="84"/>
      <c r="E86" s="84"/>
      <c r="F86" s="113"/>
      <c r="G86" s="113"/>
      <c r="H86" s="127"/>
      <c r="I86" s="127"/>
      <c r="J86" s="113"/>
      <c r="U86" s="84"/>
    </row>
    <row r="87" spans="2:21" ht="15" x14ac:dyDescent="0.2">
      <c r="B87" s="124"/>
      <c r="C87" s="84"/>
      <c r="D87" s="84"/>
      <c r="E87" s="84"/>
      <c r="F87" s="113"/>
      <c r="G87" s="113"/>
      <c r="H87" s="127"/>
      <c r="I87" s="127"/>
      <c r="J87" s="113"/>
      <c r="U87" s="84"/>
    </row>
    <row r="88" spans="2:21" ht="15" x14ac:dyDescent="0.2">
      <c r="B88" s="124"/>
      <c r="C88" s="84"/>
      <c r="D88" s="84"/>
      <c r="E88" s="84"/>
      <c r="F88" s="113"/>
      <c r="G88" s="113"/>
      <c r="H88" s="127"/>
      <c r="I88" s="127"/>
      <c r="J88" s="113"/>
      <c r="U88" s="84"/>
    </row>
    <row r="89" spans="2:21" ht="15" x14ac:dyDescent="0.2">
      <c r="B89" s="124"/>
      <c r="C89" s="84"/>
      <c r="D89" s="84"/>
      <c r="E89" s="84"/>
      <c r="F89" s="113"/>
      <c r="G89" s="113"/>
      <c r="H89" s="127"/>
      <c r="I89" s="127"/>
      <c r="J89" s="113"/>
      <c r="U89" s="84"/>
    </row>
    <row r="90" spans="2:21" ht="15" x14ac:dyDescent="0.2">
      <c r="B90" s="124"/>
      <c r="C90" s="84"/>
      <c r="D90" s="84"/>
      <c r="E90" s="84"/>
      <c r="F90" s="113"/>
      <c r="G90" s="113"/>
      <c r="H90" s="127"/>
      <c r="I90" s="127"/>
      <c r="J90" s="113"/>
      <c r="U90" s="84"/>
    </row>
    <row r="91" spans="2:21" ht="15" x14ac:dyDescent="0.2">
      <c r="B91" s="124"/>
      <c r="C91" s="84"/>
      <c r="D91" s="84"/>
      <c r="E91" s="84"/>
      <c r="F91" s="113"/>
      <c r="G91" s="113"/>
      <c r="H91" s="127"/>
      <c r="I91" s="127"/>
      <c r="J91" s="113"/>
      <c r="U91" s="84"/>
    </row>
    <row r="92" spans="2:21" ht="15" x14ac:dyDescent="0.2">
      <c r="B92" s="124"/>
      <c r="C92" s="84"/>
      <c r="D92" s="84"/>
      <c r="E92" s="84"/>
      <c r="F92" s="113"/>
      <c r="G92" s="113"/>
      <c r="H92" s="127"/>
      <c r="I92" s="127"/>
      <c r="J92" s="113"/>
      <c r="U92" s="84"/>
    </row>
    <row r="93" spans="2:21" ht="15" x14ac:dyDescent="0.2">
      <c r="B93" s="124"/>
      <c r="C93" s="84"/>
      <c r="D93" s="84"/>
      <c r="E93" s="84"/>
      <c r="F93" s="113"/>
      <c r="G93" s="113"/>
      <c r="H93" s="127"/>
      <c r="I93" s="127"/>
      <c r="J93" s="113"/>
      <c r="U93" s="84"/>
    </row>
    <row r="94" spans="2:21" ht="15" x14ac:dyDescent="0.2">
      <c r="B94" s="124"/>
      <c r="C94" s="84"/>
      <c r="D94" s="84"/>
      <c r="E94" s="84"/>
      <c r="F94" s="113"/>
      <c r="G94" s="113"/>
      <c r="H94" s="127"/>
      <c r="I94" s="127"/>
      <c r="J94" s="113"/>
      <c r="U94" s="84"/>
    </row>
    <row r="95" spans="2:21" ht="15" x14ac:dyDescent="0.2">
      <c r="B95" s="124"/>
      <c r="C95" s="84"/>
      <c r="D95" s="84"/>
      <c r="E95" s="84"/>
      <c r="F95" s="113"/>
      <c r="G95" s="113"/>
      <c r="H95" s="127"/>
      <c r="I95" s="127"/>
      <c r="J95" s="113"/>
      <c r="U95" s="84"/>
    </row>
    <row r="96" spans="2:21" ht="15" x14ac:dyDescent="0.2">
      <c r="B96" s="124"/>
      <c r="C96" s="84"/>
      <c r="D96" s="84"/>
      <c r="E96" s="84"/>
      <c r="F96" s="113"/>
      <c r="G96" s="113"/>
      <c r="H96" s="127"/>
      <c r="I96" s="127"/>
      <c r="J96" s="113"/>
      <c r="U96" s="84"/>
    </row>
    <row r="97" spans="2:21" ht="15" x14ac:dyDescent="0.2">
      <c r="B97" s="124"/>
      <c r="C97" s="84"/>
      <c r="D97" s="84"/>
      <c r="E97" s="84"/>
      <c r="F97" s="113"/>
      <c r="G97" s="113"/>
      <c r="H97" s="127"/>
      <c r="I97" s="127"/>
      <c r="J97" s="113"/>
      <c r="U97" s="84"/>
    </row>
    <row r="98" spans="2:21" ht="15" x14ac:dyDescent="0.2">
      <c r="B98" s="124"/>
      <c r="C98" s="84"/>
      <c r="D98" s="84"/>
      <c r="E98" s="84"/>
      <c r="F98" s="113"/>
      <c r="G98" s="113"/>
      <c r="H98" s="127"/>
      <c r="I98" s="127"/>
      <c r="J98" s="113"/>
      <c r="U98" s="84"/>
    </row>
    <row r="99" spans="2:21" ht="15" x14ac:dyDescent="0.2">
      <c r="B99" s="124"/>
      <c r="C99" s="84"/>
      <c r="D99" s="84"/>
      <c r="E99" s="84"/>
      <c r="F99" s="113"/>
      <c r="G99" s="113"/>
      <c r="H99" s="127"/>
      <c r="I99" s="127"/>
      <c r="J99" s="113"/>
      <c r="U99" s="84"/>
    </row>
    <row r="100" spans="2:21" ht="15" x14ac:dyDescent="0.2">
      <c r="B100" s="124"/>
      <c r="C100" s="84"/>
      <c r="D100" s="84"/>
      <c r="E100" s="84"/>
      <c r="F100" s="113"/>
      <c r="G100" s="113"/>
      <c r="H100" s="127"/>
      <c r="I100" s="127"/>
      <c r="J100" s="113"/>
      <c r="U100" s="84"/>
    </row>
    <row r="101" spans="2:21" ht="15" x14ac:dyDescent="0.2">
      <c r="B101" s="124"/>
      <c r="C101" s="84"/>
      <c r="D101" s="84"/>
      <c r="E101" s="84"/>
      <c r="F101" s="113"/>
      <c r="G101" s="113"/>
      <c r="H101" s="127"/>
      <c r="I101" s="127"/>
      <c r="J101" s="113"/>
      <c r="U101" s="84"/>
    </row>
    <row r="102" spans="2:21" ht="15" x14ac:dyDescent="0.2">
      <c r="B102" s="124"/>
      <c r="C102" s="84"/>
      <c r="D102" s="84"/>
      <c r="E102" s="84"/>
      <c r="F102" s="113"/>
      <c r="G102" s="113"/>
      <c r="H102" s="127"/>
      <c r="I102" s="127"/>
      <c r="J102" s="113"/>
      <c r="U102" s="84"/>
    </row>
    <row r="103" spans="2:21" ht="15" x14ac:dyDescent="0.2">
      <c r="B103" s="124"/>
      <c r="C103" s="84"/>
      <c r="D103" s="84"/>
      <c r="E103" s="84"/>
      <c r="F103" s="113"/>
      <c r="G103" s="113"/>
      <c r="H103" s="127"/>
      <c r="I103" s="127"/>
      <c r="J103" s="113"/>
      <c r="U103" s="84"/>
    </row>
    <row r="104" spans="2:21" ht="15" x14ac:dyDescent="0.2">
      <c r="B104" s="124"/>
      <c r="C104" s="84"/>
      <c r="D104" s="84"/>
      <c r="E104" s="84"/>
      <c r="F104" s="113"/>
      <c r="G104" s="113"/>
      <c r="H104" s="127"/>
      <c r="I104" s="127"/>
      <c r="J104" s="113"/>
      <c r="U104" s="84"/>
    </row>
    <row r="105" spans="2:21" ht="15" x14ac:dyDescent="0.2">
      <c r="B105" s="124"/>
      <c r="C105" s="84"/>
      <c r="D105" s="84"/>
      <c r="E105" s="84"/>
      <c r="F105" s="113"/>
      <c r="G105" s="113"/>
      <c r="H105" s="127"/>
      <c r="I105" s="127"/>
      <c r="J105" s="113"/>
      <c r="U105" s="84"/>
    </row>
    <row r="106" spans="2:21" ht="15" x14ac:dyDescent="0.2">
      <c r="B106" s="124"/>
      <c r="C106" s="84"/>
      <c r="D106" s="84"/>
      <c r="E106" s="84"/>
      <c r="F106" s="113"/>
      <c r="G106" s="113"/>
      <c r="H106" s="127"/>
      <c r="I106" s="127"/>
      <c r="J106" s="113"/>
      <c r="U106" s="84"/>
    </row>
    <row r="107" spans="2:21" ht="15" x14ac:dyDescent="0.2">
      <c r="C107" s="84"/>
      <c r="D107" s="84"/>
      <c r="E107" s="84"/>
      <c r="F107" s="113"/>
      <c r="G107" s="113"/>
      <c r="H107" s="127"/>
      <c r="I107" s="127"/>
      <c r="J107" s="113"/>
      <c r="U107" s="84"/>
    </row>
    <row r="108" spans="2:21" ht="15" x14ac:dyDescent="0.2">
      <c r="C108" s="84"/>
      <c r="D108" s="84"/>
      <c r="E108" s="84"/>
      <c r="F108" s="113"/>
      <c r="G108" s="113"/>
      <c r="H108" s="127"/>
      <c r="I108" s="127"/>
      <c r="U108" s="84"/>
    </row>
    <row r="109" spans="2:21" ht="15" x14ac:dyDescent="0.2">
      <c r="C109" s="84"/>
      <c r="D109" s="84"/>
      <c r="E109" s="84"/>
      <c r="F109" s="113"/>
      <c r="G109" s="113"/>
      <c r="H109" s="127"/>
      <c r="I109" s="127"/>
      <c r="U109" s="84"/>
    </row>
    <row r="110" spans="2:21" x14ac:dyDescent="0.2">
      <c r="C110" s="84"/>
      <c r="D110" s="84"/>
      <c r="E110" s="84"/>
      <c r="F110" s="134"/>
      <c r="G110" s="134"/>
      <c r="H110" s="134"/>
      <c r="I110" s="134"/>
      <c r="U110" s="84"/>
    </row>
    <row r="111" spans="2:21" x14ac:dyDescent="0.2">
      <c r="C111" s="84"/>
      <c r="D111" s="84"/>
      <c r="E111" s="84"/>
      <c r="U111" s="84"/>
    </row>
    <row r="112" spans="2:21" x14ac:dyDescent="0.2">
      <c r="C112" s="84"/>
      <c r="D112" s="84"/>
      <c r="E112" s="84"/>
      <c r="U112" s="84"/>
    </row>
    <row r="113" spans="2:21" x14ac:dyDescent="0.2">
      <c r="B113" s="84"/>
      <c r="C113" s="84"/>
      <c r="D113" s="84"/>
      <c r="E113" s="84"/>
      <c r="U113" s="84"/>
    </row>
    <row r="114" spans="2:21" x14ac:dyDescent="0.2">
      <c r="B114" s="84"/>
      <c r="C114" s="84"/>
      <c r="D114" s="84"/>
      <c r="E114" s="84"/>
      <c r="F114" s="84"/>
      <c r="G114" s="84"/>
      <c r="H114" s="84"/>
      <c r="I114" s="84"/>
      <c r="U114" s="84"/>
    </row>
    <row r="115" spans="2:21" x14ac:dyDescent="0.2">
      <c r="B115" s="84"/>
      <c r="C115" s="84"/>
      <c r="D115" s="84"/>
      <c r="E115" s="84"/>
      <c r="F115" s="84"/>
      <c r="G115" s="84"/>
      <c r="H115" s="84"/>
      <c r="I115" s="84"/>
      <c r="U115" s="84"/>
    </row>
    <row r="116" spans="2:21" x14ac:dyDescent="0.2">
      <c r="B116" s="84"/>
      <c r="C116" s="84"/>
      <c r="D116" s="84"/>
      <c r="E116" s="84"/>
      <c r="F116" s="84"/>
      <c r="G116" s="84"/>
      <c r="H116" s="84"/>
      <c r="I116" s="84"/>
      <c r="U116" s="84"/>
    </row>
    <row r="117" spans="2:21" x14ac:dyDescent="0.2">
      <c r="B117" s="84"/>
      <c r="C117" s="84"/>
      <c r="D117" s="84"/>
      <c r="E117" s="84"/>
      <c r="F117" s="84"/>
      <c r="G117" s="84"/>
      <c r="H117" s="84"/>
      <c r="I117" s="84"/>
      <c r="U117" s="84"/>
    </row>
    <row r="118" spans="2:21" x14ac:dyDescent="0.2">
      <c r="B118" s="84"/>
      <c r="C118" s="84"/>
      <c r="D118" s="84"/>
      <c r="E118" s="84"/>
      <c r="F118" s="84"/>
      <c r="G118" s="84"/>
      <c r="H118" s="84"/>
      <c r="I118" s="84"/>
      <c r="U118" s="84"/>
    </row>
    <row r="119" spans="2:21" x14ac:dyDescent="0.2">
      <c r="B119" s="84"/>
      <c r="C119" s="84"/>
      <c r="D119" s="84"/>
      <c r="E119" s="84"/>
      <c r="F119" s="84"/>
      <c r="G119" s="84"/>
      <c r="H119" s="84"/>
      <c r="I119" s="84"/>
      <c r="U119" s="84"/>
    </row>
    <row r="120" spans="2:21" x14ac:dyDescent="0.2">
      <c r="B120" s="84"/>
      <c r="C120" s="84"/>
      <c r="D120" s="84"/>
      <c r="E120" s="84"/>
      <c r="F120" s="84"/>
      <c r="G120" s="84"/>
      <c r="H120" s="84"/>
      <c r="I120" s="84"/>
      <c r="U120" s="84"/>
    </row>
    <row r="121" spans="2:21" x14ac:dyDescent="0.2">
      <c r="B121" s="84"/>
      <c r="C121" s="84"/>
      <c r="D121" s="84"/>
      <c r="E121" s="84"/>
      <c r="F121" s="84"/>
      <c r="G121" s="84"/>
      <c r="H121" s="84"/>
      <c r="I121" s="84"/>
      <c r="U121" s="84"/>
    </row>
    <row r="122" spans="2:21" x14ac:dyDescent="0.2">
      <c r="B122" s="84"/>
      <c r="C122" s="84"/>
      <c r="D122" s="84"/>
      <c r="E122" s="84"/>
      <c r="F122" s="84"/>
      <c r="G122" s="84"/>
      <c r="H122" s="84"/>
      <c r="I122" s="84"/>
      <c r="U122" s="84"/>
    </row>
    <row r="123" spans="2:21" x14ac:dyDescent="0.2">
      <c r="B123" s="84"/>
      <c r="C123" s="84"/>
      <c r="D123" s="84"/>
      <c r="E123" s="84"/>
      <c r="F123" s="84"/>
      <c r="G123" s="84"/>
      <c r="H123" s="84"/>
      <c r="I123" s="84"/>
      <c r="U123" s="84"/>
    </row>
    <row r="124" spans="2:21" x14ac:dyDescent="0.2">
      <c r="B124" s="84"/>
      <c r="C124" s="84"/>
      <c r="D124" s="84"/>
      <c r="E124" s="84"/>
      <c r="F124" s="84"/>
      <c r="G124" s="84"/>
      <c r="H124" s="84"/>
      <c r="I124" s="84"/>
      <c r="U124" s="84"/>
    </row>
    <row r="125" spans="2:21" x14ac:dyDescent="0.2">
      <c r="B125" s="84"/>
      <c r="C125" s="84"/>
      <c r="D125" s="84"/>
      <c r="E125" s="84"/>
      <c r="F125" s="84"/>
      <c r="G125" s="84"/>
      <c r="H125" s="84"/>
      <c r="I125" s="84"/>
      <c r="U125" s="84"/>
    </row>
    <row r="126" spans="2:21" x14ac:dyDescent="0.2">
      <c r="B126" s="84"/>
      <c r="C126" s="84"/>
      <c r="D126" s="84"/>
      <c r="E126" s="84"/>
      <c r="F126" s="84"/>
      <c r="G126" s="84"/>
      <c r="H126" s="84"/>
      <c r="I126" s="84"/>
      <c r="U126" s="84"/>
    </row>
    <row r="127" spans="2:21" x14ac:dyDescent="0.2">
      <c r="B127" s="84"/>
      <c r="C127" s="84"/>
      <c r="D127" s="84"/>
      <c r="E127" s="84"/>
      <c r="F127" s="84"/>
      <c r="G127" s="84"/>
      <c r="H127" s="84"/>
      <c r="I127" s="84"/>
      <c r="U127" s="84"/>
    </row>
    <row r="128" spans="2:21" x14ac:dyDescent="0.2">
      <c r="B128" s="84"/>
      <c r="C128" s="84"/>
      <c r="D128" s="84"/>
      <c r="E128" s="84"/>
      <c r="F128" s="84"/>
      <c r="G128" s="84"/>
      <c r="H128" s="84"/>
      <c r="I128" s="84"/>
      <c r="U128" s="84"/>
    </row>
    <row r="129" spans="2:21" x14ac:dyDescent="0.2">
      <c r="B129" s="84"/>
      <c r="C129" s="84"/>
      <c r="D129" s="84"/>
      <c r="E129" s="84"/>
      <c r="F129" s="84"/>
      <c r="G129" s="84"/>
      <c r="H129" s="84"/>
      <c r="I129" s="84"/>
      <c r="U129" s="84"/>
    </row>
    <row r="130" spans="2:21" x14ac:dyDescent="0.2">
      <c r="B130" s="84"/>
      <c r="C130" s="84"/>
      <c r="D130" s="84"/>
      <c r="E130" s="84"/>
      <c r="F130" s="84"/>
      <c r="G130" s="84"/>
      <c r="H130" s="84"/>
      <c r="I130" s="84"/>
      <c r="U130" s="84"/>
    </row>
    <row r="131" spans="2:21" x14ac:dyDescent="0.2">
      <c r="B131" s="84"/>
      <c r="C131" s="84"/>
      <c r="D131" s="84"/>
      <c r="E131" s="84"/>
      <c r="F131" s="84"/>
      <c r="G131" s="84"/>
      <c r="H131" s="84"/>
      <c r="I131" s="84"/>
      <c r="U131" s="84"/>
    </row>
    <row r="132" spans="2:21" x14ac:dyDescent="0.2">
      <c r="B132" s="84"/>
      <c r="C132" s="84"/>
      <c r="D132" s="84"/>
      <c r="E132" s="84"/>
      <c r="F132" s="84"/>
      <c r="G132" s="84"/>
      <c r="H132" s="84"/>
      <c r="I132" s="84"/>
      <c r="U132" s="84"/>
    </row>
    <row r="133" spans="2:21" x14ac:dyDescent="0.2">
      <c r="B133" s="84"/>
      <c r="C133" s="84"/>
      <c r="D133" s="84"/>
      <c r="E133" s="84"/>
      <c r="F133" s="84"/>
      <c r="G133" s="84"/>
      <c r="H133" s="84"/>
      <c r="I133" s="84"/>
      <c r="U133" s="84"/>
    </row>
    <row r="134" spans="2:21" x14ac:dyDescent="0.2">
      <c r="B134" s="84"/>
      <c r="C134" s="84"/>
      <c r="D134" s="84"/>
      <c r="E134" s="84"/>
      <c r="F134" s="84"/>
      <c r="G134" s="84"/>
      <c r="H134" s="84"/>
      <c r="I134" s="84"/>
      <c r="U134" s="84"/>
    </row>
    <row r="135" spans="2:21" x14ac:dyDescent="0.2">
      <c r="B135" s="84"/>
      <c r="C135" s="84"/>
      <c r="D135" s="84"/>
      <c r="E135" s="84"/>
      <c r="F135" s="84"/>
      <c r="G135" s="84"/>
      <c r="H135" s="84"/>
      <c r="I135" s="84"/>
      <c r="U135" s="84"/>
    </row>
    <row r="136" spans="2:21" x14ac:dyDescent="0.2">
      <c r="B136" s="84"/>
      <c r="C136" s="84"/>
      <c r="D136" s="84"/>
      <c r="E136" s="84"/>
      <c r="F136" s="84"/>
      <c r="G136" s="84"/>
      <c r="H136" s="84"/>
      <c r="I136" s="84"/>
      <c r="U136" s="84"/>
    </row>
    <row r="137" spans="2:21" x14ac:dyDescent="0.2">
      <c r="B137" s="84"/>
      <c r="C137" s="84"/>
      <c r="D137" s="84"/>
      <c r="E137" s="84"/>
      <c r="F137" s="84"/>
      <c r="G137" s="84"/>
      <c r="H137" s="84"/>
      <c r="I137" s="84"/>
      <c r="U137" s="84"/>
    </row>
    <row r="138" spans="2:21" x14ac:dyDescent="0.2">
      <c r="B138" s="84"/>
      <c r="C138" s="84"/>
      <c r="D138" s="84"/>
      <c r="E138" s="84"/>
      <c r="F138" s="84"/>
      <c r="G138" s="84"/>
      <c r="H138" s="84"/>
      <c r="I138" s="84"/>
      <c r="U138" s="84"/>
    </row>
    <row r="139" spans="2:21" x14ac:dyDescent="0.2">
      <c r="B139" s="84"/>
      <c r="C139" s="84"/>
      <c r="D139" s="84"/>
      <c r="E139" s="84"/>
      <c r="F139" s="84"/>
      <c r="G139" s="84"/>
      <c r="H139" s="84"/>
      <c r="I139" s="84"/>
      <c r="U139" s="84"/>
    </row>
    <row r="140" spans="2:21" x14ac:dyDescent="0.2">
      <c r="B140" s="84"/>
      <c r="C140" s="84"/>
      <c r="D140" s="84"/>
      <c r="E140" s="84"/>
      <c r="F140" s="84"/>
      <c r="G140" s="84"/>
      <c r="H140" s="84"/>
      <c r="I140" s="84"/>
      <c r="U140" s="84"/>
    </row>
    <row r="141" spans="2:21" x14ac:dyDescent="0.2">
      <c r="B141" s="84"/>
      <c r="C141" s="84"/>
      <c r="D141" s="84"/>
      <c r="E141" s="84"/>
      <c r="F141" s="84"/>
      <c r="G141" s="84"/>
      <c r="H141" s="84"/>
      <c r="I141" s="84"/>
      <c r="U141" s="84"/>
    </row>
    <row r="142" spans="2:21" x14ac:dyDescent="0.2">
      <c r="B142" s="84"/>
      <c r="C142" s="84"/>
      <c r="D142" s="84"/>
      <c r="E142" s="84"/>
      <c r="F142" s="84"/>
      <c r="G142" s="84"/>
      <c r="H142" s="84"/>
      <c r="I142" s="84"/>
      <c r="U142" s="84"/>
    </row>
    <row r="143" spans="2:21" x14ac:dyDescent="0.2">
      <c r="B143" s="84"/>
      <c r="C143" s="84"/>
      <c r="D143" s="84"/>
      <c r="E143" s="84"/>
      <c r="F143" s="84"/>
      <c r="G143" s="84"/>
      <c r="H143" s="84"/>
      <c r="I143" s="84"/>
      <c r="U143" s="84"/>
    </row>
    <row r="144" spans="2:21" x14ac:dyDescent="0.2">
      <c r="B144" s="84"/>
      <c r="C144" s="84"/>
      <c r="D144" s="84"/>
      <c r="E144" s="84"/>
      <c r="F144" s="84"/>
      <c r="G144" s="84"/>
      <c r="H144" s="84"/>
      <c r="I144" s="84"/>
      <c r="U144" s="84"/>
    </row>
    <row r="145" spans="2:21" x14ac:dyDescent="0.2">
      <c r="B145" s="84"/>
      <c r="C145" s="84"/>
      <c r="D145" s="84"/>
      <c r="E145" s="84"/>
      <c r="F145" s="84"/>
      <c r="G145" s="84"/>
      <c r="H145" s="84"/>
      <c r="I145" s="84"/>
      <c r="U145" s="84"/>
    </row>
    <row r="146" spans="2:21" x14ac:dyDescent="0.2">
      <c r="B146" s="84"/>
      <c r="C146" s="84"/>
      <c r="D146" s="84"/>
      <c r="E146" s="84"/>
      <c r="F146" s="84"/>
      <c r="G146" s="84"/>
      <c r="H146" s="84"/>
      <c r="I146" s="84"/>
      <c r="U146" s="84"/>
    </row>
    <row r="147" spans="2:21" x14ac:dyDescent="0.2">
      <c r="B147" s="84"/>
      <c r="C147" s="84"/>
      <c r="D147" s="84"/>
      <c r="E147" s="84"/>
      <c r="F147" s="84"/>
      <c r="G147" s="84"/>
      <c r="H147" s="84"/>
      <c r="I147" s="84"/>
      <c r="U147" s="84"/>
    </row>
    <row r="148" spans="2:21" x14ac:dyDescent="0.2">
      <c r="B148" s="84"/>
      <c r="C148" s="84"/>
      <c r="D148" s="84"/>
      <c r="E148" s="84"/>
      <c r="F148" s="84"/>
      <c r="G148" s="84"/>
      <c r="H148" s="84"/>
      <c r="I148" s="84"/>
      <c r="U148" s="84"/>
    </row>
    <row r="149" spans="2:21" x14ac:dyDescent="0.2">
      <c r="B149" s="84"/>
      <c r="C149" s="84"/>
      <c r="D149" s="84"/>
      <c r="E149" s="84"/>
      <c r="F149" s="84"/>
      <c r="G149" s="84"/>
      <c r="H149" s="84"/>
      <c r="I149" s="84"/>
      <c r="U149" s="84"/>
    </row>
    <row r="150" spans="2:21" x14ac:dyDescent="0.2">
      <c r="B150" s="84"/>
      <c r="C150" s="84"/>
      <c r="D150" s="84"/>
      <c r="E150" s="84"/>
      <c r="F150" s="84"/>
      <c r="G150" s="84"/>
      <c r="H150" s="84"/>
      <c r="I150" s="84"/>
      <c r="U150" s="84"/>
    </row>
    <row r="151" spans="2:21" x14ac:dyDescent="0.2">
      <c r="B151" s="84"/>
      <c r="C151" s="84"/>
      <c r="D151" s="84"/>
      <c r="E151" s="84"/>
      <c r="F151" s="84"/>
      <c r="G151" s="84"/>
      <c r="H151" s="84"/>
      <c r="I151" s="84"/>
      <c r="U151" s="84"/>
    </row>
    <row r="152" spans="2:21" x14ac:dyDescent="0.2">
      <c r="B152" s="84"/>
      <c r="C152" s="84"/>
      <c r="D152" s="84"/>
      <c r="E152" s="84"/>
      <c r="F152" s="84"/>
      <c r="G152" s="84"/>
      <c r="H152" s="84"/>
      <c r="I152" s="84"/>
      <c r="U152" s="84"/>
    </row>
    <row r="153" spans="2:21" x14ac:dyDescent="0.2">
      <c r="B153" s="84"/>
      <c r="C153" s="84"/>
      <c r="D153" s="84"/>
      <c r="E153" s="84"/>
      <c r="F153" s="84"/>
      <c r="G153" s="84"/>
      <c r="H153" s="84"/>
      <c r="I153" s="84"/>
      <c r="U153" s="84"/>
    </row>
    <row r="154" spans="2:21" x14ac:dyDescent="0.2">
      <c r="B154" s="84"/>
      <c r="C154" s="84"/>
      <c r="D154" s="84"/>
      <c r="E154" s="84"/>
      <c r="F154" s="84"/>
      <c r="G154" s="84"/>
      <c r="H154" s="84"/>
      <c r="I154" s="84"/>
      <c r="U154" s="84"/>
    </row>
    <row r="155" spans="2:21" x14ac:dyDescent="0.2">
      <c r="B155" s="84"/>
      <c r="C155" s="84"/>
      <c r="D155" s="84"/>
      <c r="E155" s="84"/>
      <c r="F155" s="84"/>
      <c r="G155" s="84"/>
      <c r="H155" s="84"/>
      <c r="I155" s="84"/>
      <c r="U155" s="84"/>
    </row>
    <row r="156" spans="2:21" x14ac:dyDescent="0.2">
      <c r="B156" s="84"/>
      <c r="C156" s="84"/>
      <c r="D156" s="84"/>
      <c r="E156" s="84"/>
      <c r="F156" s="84"/>
      <c r="G156" s="84"/>
      <c r="H156" s="84"/>
      <c r="I156" s="84"/>
      <c r="U156" s="84"/>
    </row>
    <row r="157" spans="2:21" x14ac:dyDescent="0.2">
      <c r="B157" s="84"/>
      <c r="C157" s="84"/>
      <c r="D157" s="84"/>
      <c r="E157" s="84"/>
      <c r="F157" s="84"/>
      <c r="G157" s="84"/>
      <c r="H157" s="84"/>
      <c r="I157" s="84"/>
      <c r="U157" s="84"/>
    </row>
    <row r="158" spans="2:21" x14ac:dyDescent="0.2">
      <c r="B158" s="84"/>
      <c r="C158" s="84"/>
      <c r="D158" s="84"/>
      <c r="E158" s="84"/>
      <c r="F158" s="84"/>
      <c r="G158" s="84"/>
      <c r="H158" s="84"/>
      <c r="I158" s="84"/>
      <c r="U158" s="84"/>
    </row>
    <row r="159" spans="2:21" x14ac:dyDescent="0.2">
      <c r="B159" s="84"/>
      <c r="C159" s="84"/>
      <c r="D159" s="84"/>
      <c r="E159" s="84"/>
      <c r="F159" s="84"/>
      <c r="G159" s="84"/>
      <c r="H159" s="84"/>
      <c r="I159" s="84"/>
      <c r="U159" s="84"/>
    </row>
    <row r="160" spans="2:21" x14ac:dyDescent="0.2">
      <c r="B160" s="84"/>
      <c r="C160" s="84"/>
      <c r="D160" s="84"/>
      <c r="E160" s="84"/>
      <c r="F160" s="84"/>
      <c r="G160" s="84"/>
      <c r="H160" s="84"/>
      <c r="I160" s="84"/>
      <c r="U160" s="84"/>
    </row>
    <row r="161" spans="2:21" x14ac:dyDescent="0.2">
      <c r="B161" s="84"/>
      <c r="C161" s="84"/>
      <c r="D161" s="84"/>
      <c r="E161" s="84"/>
      <c r="F161" s="84"/>
      <c r="G161" s="84"/>
      <c r="H161" s="84"/>
      <c r="I161" s="84"/>
      <c r="U161" s="84"/>
    </row>
    <row r="162" spans="2:21" x14ac:dyDescent="0.2">
      <c r="B162" s="84"/>
      <c r="C162" s="84"/>
      <c r="D162" s="84"/>
      <c r="E162" s="84"/>
      <c r="F162" s="84"/>
      <c r="G162" s="84"/>
      <c r="H162" s="84"/>
      <c r="I162" s="84"/>
      <c r="U162" s="84"/>
    </row>
    <row r="163" spans="2:21" x14ac:dyDescent="0.2">
      <c r="B163" s="84"/>
      <c r="C163" s="84"/>
      <c r="D163" s="84"/>
      <c r="E163" s="84"/>
      <c r="F163" s="84"/>
      <c r="G163" s="84"/>
      <c r="H163" s="84"/>
      <c r="I163" s="84"/>
      <c r="U163" s="84"/>
    </row>
    <row r="164" spans="2:21" x14ac:dyDescent="0.2">
      <c r="B164" s="84"/>
      <c r="C164" s="84"/>
      <c r="D164" s="84"/>
      <c r="E164" s="84"/>
      <c r="F164" s="84"/>
      <c r="G164" s="84"/>
      <c r="H164" s="84"/>
      <c r="I164" s="84"/>
      <c r="U164" s="84"/>
    </row>
    <row r="165" spans="2:21" x14ac:dyDescent="0.2">
      <c r="B165" s="84"/>
      <c r="C165" s="84"/>
      <c r="D165" s="84"/>
      <c r="E165" s="84"/>
      <c r="F165" s="84"/>
      <c r="G165" s="84"/>
      <c r="H165" s="84"/>
      <c r="I165" s="84"/>
      <c r="U165" s="84"/>
    </row>
    <row r="166" spans="2:21" x14ac:dyDescent="0.2">
      <c r="B166" s="84"/>
      <c r="C166" s="84"/>
      <c r="D166" s="84"/>
      <c r="E166" s="84"/>
      <c r="F166" s="84"/>
      <c r="G166" s="84"/>
      <c r="H166" s="84"/>
      <c r="I166" s="84"/>
      <c r="U166" s="84"/>
    </row>
    <row r="167" spans="2:21" x14ac:dyDescent="0.2">
      <c r="B167" s="84"/>
      <c r="C167" s="84"/>
      <c r="D167" s="84"/>
      <c r="E167" s="84"/>
      <c r="F167" s="84"/>
      <c r="G167" s="84"/>
      <c r="H167" s="84"/>
      <c r="I167" s="84"/>
      <c r="U167" s="84"/>
    </row>
    <row r="168" spans="2:21" x14ac:dyDescent="0.2">
      <c r="B168" s="84"/>
      <c r="C168" s="84"/>
      <c r="D168" s="84"/>
      <c r="E168" s="84"/>
      <c r="F168" s="84"/>
      <c r="G168" s="84"/>
      <c r="H168" s="84"/>
      <c r="I168" s="84"/>
      <c r="U168" s="84"/>
    </row>
    <row r="169" spans="2:21" x14ac:dyDescent="0.2">
      <c r="B169" s="84"/>
      <c r="C169" s="84"/>
      <c r="D169" s="84"/>
      <c r="E169" s="84"/>
      <c r="F169" s="84"/>
      <c r="G169" s="84"/>
      <c r="H169" s="84"/>
      <c r="I169" s="84"/>
      <c r="U169" s="84"/>
    </row>
    <row r="170" spans="2:21" x14ac:dyDescent="0.2">
      <c r="B170" s="84"/>
      <c r="C170" s="84"/>
      <c r="D170" s="84"/>
      <c r="E170" s="84"/>
      <c r="F170" s="84"/>
      <c r="G170" s="84"/>
      <c r="H170" s="84"/>
      <c r="I170" s="84"/>
      <c r="U170" s="84"/>
    </row>
    <row r="171" spans="2:21" x14ac:dyDescent="0.2">
      <c r="B171" s="84"/>
      <c r="C171" s="84"/>
      <c r="D171" s="84"/>
      <c r="E171" s="84"/>
      <c r="F171" s="84"/>
      <c r="G171" s="84"/>
      <c r="H171" s="84"/>
      <c r="I171" s="84"/>
      <c r="U171" s="84"/>
    </row>
    <row r="172" spans="2:21" x14ac:dyDescent="0.2">
      <c r="B172" s="84"/>
      <c r="C172" s="84"/>
      <c r="D172" s="84"/>
      <c r="E172" s="84"/>
      <c r="F172" s="84"/>
      <c r="G172" s="84"/>
      <c r="H172" s="84"/>
      <c r="I172" s="84"/>
      <c r="U172" s="84"/>
    </row>
    <row r="173" spans="2:21" x14ac:dyDescent="0.2">
      <c r="B173" s="84"/>
      <c r="C173" s="84"/>
      <c r="D173" s="84"/>
      <c r="E173" s="84"/>
      <c r="F173" s="84"/>
      <c r="G173" s="84"/>
      <c r="H173" s="84"/>
      <c r="I173" s="84"/>
      <c r="U173" s="84"/>
    </row>
    <row r="174" spans="2:21" x14ac:dyDescent="0.2">
      <c r="B174" s="84"/>
      <c r="C174" s="84"/>
      <c r="D174" s="84"/>
      <c r="E174" s="84"/>
      <c r="F174" s="84"/>
      <c r="G174" s="84"/>
      <c r="H174" s="84"/>
      <c r="I174" s="84"/>
      <c r="U174" s="84"/>
    </row>
    <row r="175" spans="2:21" x14ac:dyDescent="0.2">
      <c r="B175" s="84"/>
      <c r="C175" s="84"/>
      <c r="D175" s="84"/>
      <c r="E175" s="84"/>
      <c r="F175" s="84"/>
      <c r="G175" s="84"/>
      <c r="H175" s="84"/>
      <c r="I175" s="84"/>
      <c r="U175" s="84"/>
    </row>
    <row r="176" spans="2:21" x14ac:dyDescent="0.2">
      <c r="B176" s="84"/>
      <c r="C176" s="84"/>
      <c r="D176" s="84"/>
      <c r="E176" s="84"/>
      <c r="F176" s="84"/>
      <c r="G176" s="84"/>
      <c r="H176" s="84"/>
      <c r="I176" s="84"/>
      <c r="U176" s="84"/>
    </row>
    <row r="177" spans="2:21" x14ac:dyDescent="0.2">
      <c r="B177" s="84"/>
      <c r="C177" s="84"/>
      <c r="D177" s="84"/>
      <c r="E177" s="84"/>
      <c r="F177" s="84"/>
      <c r="G177" s="84"/>
      <c r="H177" s="84"/>
      <c r="I177" s="84"/>
      <c r="U177" s="84"/>
    </row>
    <row r="178" spans="2:21" x14ac:dyDescent="0.2">
      <c r="B178" s="84"/>
      <c r="C178" s="84"/>
      <c r="D178" s="84"/>
      <c r="E178" s="84"/>
      <c r="F178" s="84"/>
      <c r="G178" s="84"/>
      <c r="H178" s="84"/>
      <c r="I178" s="84"/>
      <c r="U178" s="84"/>
    </row>
    <row r="179" spans="2:21" x14ac:dyDescent="0.2">
      <c r="B179" s="84"/>
      <c r="C179" s="84"/>
      <c r="D179" s="84"/>
      <c r="E179" s="84"/>
      <c r="F179" s="84"/>
      <c r="G179" s="84"/>
      <c r="H179" s="84"/>
      <c r="I179" s="84"/>
      <c r="U179" s="84"/>
    </row>
    <row r="180" spans="2:21" x14ac:dyDescent="0.2">
      <c r="B180" s="84"/>
      <c r="C180" s="84"/>
      <c r="D180" s="84"/>
      <c r="E180" s="84"/>
      <c r="F180" s="84"/>
      <c r="G180" s="84"/>
      <c r="H180" s="84"/>
      <c r="I180" s="84"/>
      <c r="U180" s="84"/>
    </row>
    <row r="181" spans="2:21" x14ac:dyDescent="0.2">
      <c r="B181" s="84"/>
      <c r="C181" s="84"/>
      <c r="D181" s="84"/>
      <c r="E181" s="84"/>
      <c r="F181" s="84"/>
      <c r="G181" s="84"/>
      <c r="H181" s="84"/>
      <c r="I181" s="84"/>
      <c r="U181" s="84"/>
    </row>
    <row r="182" spans="2:21" x14ac:dyDescent="0.2">
      <c r="B182" s="84"/>
      <c r="C182" s="84"/>
      <c r="D182" s="84"/>
      <c r="E182" s="84"/>
      <c r="F182" s="84"/>
      <c r="G182" s="84"/>
      <c r="H182" s="84"/>
      <c r="I182" s="84"/>
      <c r="U182" s="84"/>
    </row>
    <row r="183" spans="2:21" x14ac:dyDescent="0.2">
      <c r="B183" s="84"/>
      <c r="C183" s="84"/>
      <c r="D183" s="84"/>
      <c r="E183" s="84"/>
      <c r="F183" s="84"/>
      <c r="G183" s="84"/>
      <c r="H183" s="84"/>
      <c r="I183" s="84"/>
      <c r="U183" s="84"/>
    </row>
    <row r="184" spans="2:21" x14ac:dyDescent="0.2">
      <c r="B184" s="84"/>
      <c r="C184" s="84"/>
      <c r="D184" s="84"/>
      <c r="E184" s="84"/>
      <c r="F184" s="84"/>
      <c r="G184" s="84"/>
      <c r="H184" s="84"/>
      <c r="I184" s="84"/>
      <c r="U184" s="84"/>
    </row>
    <row r="185" spans="2:21" x14ac:dyDescent="0.2">
      <c r="B185" s="84"/>
      <c r="C185" s="84"/>
      <c r="D185" s="84"/>
      <c r="E185" s="84"/>
      <c r="F185" s="84"/>
      <c r="G185" s="84"/>
      <c r="H185" s="84"/>
      <c r="I185" s="84"/>
      <c r="U185" s="84"/>
    </row>
    <row r="186" spans="2:21" x14ac:dyDescent="0.2">
      <c r="B186" s="84"/>
      <c r="C186" s="84"/>
      <c r="D186" s="84"/>
      <c r="E186" s="84"/>
      <c r="F186" s="84"/>
      <c r="G186" s="84"/>
      <c r="H186" s="84"/>
      <c r="I186" s="84"/>
      <c r="U186" s="84"/>
    </row>
    <row r="187" spans="2:21" x14ac:dyDescent="0.2">
      <c r="B187" s="84"/>
      <c r="C187" s="84"/>
      <c r="D187" s="84"/>
      <c r="E187" s="84"/>
      <c r="F187" s="84"/>
      <c r="G187" s="84"/>
      <c r="H187" s="84"/>
      <c r="I187" s="84"/>
      <c r="U187" s="84"/>
    </row>
    <row r="188" spans="2:21" x14ac:dyDescent="0.2">
      <c r="B188" s="84"/>
      <c r="C188" s="84"/>
      <c r="D188" s="84"/>
      <c r="E188" s="84"/>
      <c r="F188" s="84"/>
      <c r="G188" s="84"/>
      <c r="H188" s="84"/>
      <c r="I188" s="84"/>
      <c r="U188" s="84"/>
    </row>
    <row r="189" spans="2:21" x14ac:dyDescent="0.2">
      <c r="B189" s="84"/>
      <c r="C189" s="84"/>
      <c r="D189" s="84"/>
      <c r="E189" s="84"/>
      <c r="F189" s="84"/>
      <c r="G189" s="84"/>
      <c r="H189" s="84"/>
      <c r="I189" s="84"/>
      <c r="U189" s="84"/>
    </row>
    <row r="190" spans="2:21" x14ac:dyDescent="0.2">
      <c r="B190" s="84"/>
      <c r="C190" s="84"/>
      <c r="D190" s="84"/>
      <c r="E190" s="84"/>
      <c r="F190" s="84"/>
      <c r="G190" s="84"/>
      <c r="H190" s="84"/>
      <c r="I190" s="84"/>
      <c r="U190" s="84"/>
    </row>
    <row r="191" spans="2:21" x14ac:dyDescent="0.2">
      <c r="B191" s="84"/>
      <c r="C191" s="84"/>
      <c r="D191" s="84"/>
      <c r="E191" s="84"/>
      <c r="F191" s="84"/>
      <c r="G191" s="84"/>
      <c r="H191" s="84"/>
      <c r="I191" s="84"/>
      <c r="U191" s="84"/>
    </row>
    <row r="192" spans="2:21" x14ac:dyDescent="0.2">
      <c r="B192" s="84"/>
      <c r="C192" s="84"/>
      <c r="D192" s="84"/>
      <c r="E192" s="84"/>
      <c r="F192" s="84"/>
      <c r="G192" s="84"/>
      <c r="H192" s="84"/>
      <c r="I192" s="84"/>
      <c r="U192" s="84"/>
    </row>
    <row r="193" spans="2:21" x14ac:dyDescent="0.2">
      <c r="B193" s="84"/>
      <c r="C193" s="84"/>
      <c r="D193" s="84"/>
      <c r="E193" s="84"/>
      <c r="F193" s="84"/>
      <c r="G193" s="84"/>
      <c r="H193" s="84"/>
      <c r="I193" s="84"/>
      <c r="U193" s="84"/>
    </row>
    <row r="194" spans="2:21" x14ac:dyDescent="0.2">
      <c r="B194" s="84"/>
      <c r="C194" s="84"/>
      <c r="D194" s="84"/>
      <c r="E194" s="84"/>
      <c r="F194" s="84"/>
      <c r="G194" s="84"/>
      <c r="H194" s="84"/>
      <c r="I194" s="84"/>
      <c r="U194" s="84"/>
    </row>
    <row r="195" spans="2:21" x14ac:dyDescent="0.2">
      <c r="B195" s="84"/>
      <c r="C195" s="84"/>
      <c r="D195" s="84"/>
      <c r="E195" s="84"/>
      <c r="F195" s="84"/>
      <c r="G195" s="84"/>
      <c r="H195" s="84"/>
      <c r="I195" s="84"/>
      <c r="U195" s="84"/>
    </row>
    <row r="196" spans="2:21" x14ac:dyDescent="0.2">
      <c r="B196" s="84"/>
      <c r="C196" s="84"/>
      <c r="D196" s="84"/>
      <c r="E196" s="84"/>
      <c r="F196" s="84"/>
      <c r="G196" s="84"/>
      <c r="H196" s="84"/>
      <c r="I196" s="84"/>
      <c r="U196" s="84"/>
    </row>
    <row r="197" spans="2:21" x14ac:dyDescent="0.2">
      <c r="B197" s="84"/>
      <c r="C197" s="84"/>
      <c r="D197" s="84"/>
      <c r="E197" s="84"/>
      <c r="F197" s="84"/>
      <c r="G197" s="84"/>
      <c r="H197" s="84"/>
      <c r="I197" s="84"/>
      <c r="U197" s="84"/>
    </row>
    <row r="198" spans="2:21" x14ac:dyDescent="0.2">
      <c r="B198" s="84"/>
      <c r="C198" s="84"/>
      <c r="D198" s="84"/>
      <c r="E198" s="84"/>
      <c r="F198" s="84"/>
      <c r="G198" s="84"/>
      <c r="H198" s="84"/>
      <c r="I198" s="84"/>
      <c r="U198" s="84"/>
    </row>
    <row r="199" spans="2:21" x14ac:dyDescent="0.2">
      <c r="B199" s="84"/>
      <c r="C199" s="84"/>
      <c r="D199" s="84"/>
      <c r="E199" s="84"/>
      <c r="F199" s="84"/>
      <c r="G199" s="84"/>
      <c r="H199" s="84"/>
      <c r="I199" s="84"/>
      <c r="U199" s="84"/>
    </row>
    <row r="200" spans="2:21" x14ac:dyDescent="0.2">
      <c r="B200" s="84"/>
      <c r="C200" s="84"/>
      <c r="D200" s="84"/>
      <c r="E200" s="84"/>
      <c r="F200" s="84"/>
      <c r="G200" s="84"/>
      <c r="H200" s="84"/>
      <c r="I200" s="84"/>
      <c r="U200" s="84"/>
    </row>
    <row r="201" spans="2:21" x14ac:dyDescent="0.2">
      <c r="B201" s="84"/>
      <c r="C201" s="84"/>
      <c r="D201" s="84"/>
      <c r="E201" s="84"/>
      <c r="F201" s="84"/>
      <c r="G201" s="84"/>
      <c r="H201" s="84"/>
      <c r="I201" s="84"/>
      <c r="U201" s="84"/>
    </row>
    <row r="202" spans="2:21" x14ac:dyDescent="0.2">
      <c r="B202" s="84"/>
      <c r="C202" s="84"/>
      <c r="D202" s="84"/>
      <c r="E202" s="84"/>
      <c r="F202" s="84"/>
      <c r="G202" s="84"/>
      <c r="H202" s="84"/>
      <c r="I202" s="84"/>
      <c r="U202" s="84"/>
    </row>
    <row r="203" spans="2:21" x14ac:dyDescent="0.2">
      <c r="B203" s="84"/>
      <c r="C203" s="84"/>
      <c r="D203" s="84"/>
      <c r="E203" s="84"/>
      <c r="F203" s="84"/>
      <c r="G203" s="84"/>
      <c r="H203" s="84"/>
      <c r="I203" s="84"/>
      <c r="U203" s="84"/>
    </row>
    <row r="204" spans="2:21" x14ac:dyDescent="0.2">
      <c r="B204" s="84"/>
      <c r="C204" s="84"/>
      <c r="D204" s="84"/>
      <c r="E204" s="84"/>
      <c r="F204" s="84"/>
      <c r="G204" s="84"/>
      <c r="H204" s="84"/>
      <c r="I204" s="84"/>
      <c r="U204" s="84"/>
    </row>
    <row r="205" spans="2:21" x14ac:dyDescent="0.2">
      <c r="B205" s="84"/>
      <c r="C205" s="84"/>
      <c r="D205" s="84"/>
      <c r="E205" s="84"/>
      <c r="F205" s="84"/>
      <c r="G205" s="84"/>
      <c r="H205" s="84"/>
      <c r="I205" s="84"/>
      <c r="U205" s="84"/>
    </row>
    <row r="206" spans="2:21" x14ac:dyDescent="0.2">
      <c r="B206" s="84"/>
      <c r="C206" s="84"/>
      <c r="D206" s="84"/>
      <c r="E206" s="84"/>
      <c r="F206" s="84"/>
      <c r="G206" s="84"/>
      <c r="H206" s="84"/>
      <c r="I206" s="84"/>
      <c r="U206" s="84"/>
    </row>
    <row r="207" spans="2:21" x14ac:dyDescent="0.2">
      <c r="B207" s="84"/>
      <c r="C207" s="84"/>
      <c r="D207" s="84"/>
      <c r="E207" s="84"/>
      <c r="F207" s="84"/>
      <c r="G207" s="84"/>
      <c r="H207" s="84"/>
      <c r="I207" s="84"/>
      <c r="U207" s="84"/>
    </row>
    <row r="208" spans="2:21" x14ac:dyDescent="0.2">
      <c r="B208" s="84"/>
      <c r="C208" s="84"/>
      <c r="D208" s="84"/>
      <c r="E208" s="84"/>
      <c r="F208" s="84"/>
      <c r="G208" s="84"/>
      <c r="H208" s="84"/>
      <c r="I208" s="84"/>
      <c r="U208" s="84"/>
    </row>
    <row r="209" spans="2:21" x14ac:dyDescent="0.2">
      <c r="B209" s="84"/>
      <c r="C209" s="84"/>
      <c r="D209" s="84"/>
      <c r="E209" s="84"/>
      <c r="F209" s="84"/>
      <c r="G209" s="84"/>
      <c r="H209" s="84"/>
      <c r="I209" s="84"/>
      <c r="U209" s="84"/>
    </row>
    <row r="210" spans="2:21" x14ac:dyDescent="0.2">
      <c r="B210" s="84"/>
      <c r="C210" s="84"/>
      <c r="D210" s="84"/>
      <c r="E210" s="84"/>
      <c r="F210" s="84"/>
      <c r="G210" s="84"/>
      <c r="H210" s="84"/>
      <c r="I210" s="84"/>
      <c r="U210" s="84"/>
    </row>
    <row r="211" spans="2:21" x14ac:dyDescent="0.2">
      <c r="B211" s="84"/>
      <c r="C211" s="84"/>
      <c r="D211" s="84"/>
      <c r="E211" s="84"/>
      <c r="F211" s="84"/>
      <c r="G211" s="84"/>
      <c r="H211" s="84"/>
      <c r="I211" s="84"/>
      <c r="U211" s="84"/>
    </row>
    <row r="212" spans="2:21" x14ac:dyDescent="0.2">
      <c r="B212" s="84"/>
      <c r="C212" s="84"/>
      <c r="D212" s="84"/>
      <c r="E212" s="84"/>
      <c r="F212" s="84"/>
      <c r="G212" s="84"/>
      <c r="H212" s="84"/>
      <c r="I212" s="84"/>
      <c r="U212" s="84"/>
    </row>
    <row r="213" spans="2:21" x14ac:dyDescent="0.2">
      <c r="B213" s="84"/>
      <c r="C213" s="84"/>
      <c r="D213" s="84"/>
      <c r="E213" s="84"/>
      <c r="F213" s="84"/>
      <c r="G213" s="84"/>
      <c r="H213" s="84"/>
      <c r="I213" s="84"/>
      <c r="U213" s="84"/>
    </row>
    <row r="214" spans="2:21" x14ac:dyDescent="0.2">
      <c r="B214" s="84"/>
      <c r="C214" s="84"/>
      <c r="D214" s="84"/>
      <c r="E214" s="84"/>
      <c r="F214" s="84"/>
      <c r="G214" s="84"/>
      <c r="H214" s="84"/>
      <c r="I214" s="84"/>
      <c r="U214" s="84"/>
    </row>
    <row r="215" spans="2:21" x14ac:dyDescent="0.2">
      <c r="B215" s="84"/>
      <c r="C215" s="84"/>
      <c r="D215" s="84"/>
      <c r="E215" s="84"/>
      <c r="F215" s="84"/>
      <c r="G215" s="84"/>
      <c r="H215" s="84"/>
      <c r="I215" s="84"/>
      <c r="U215" s="84"/>
    </row>
    <row r="216" spans="2:21" x14ac:dyDescent="0.2">
      <c r="B216" s="84"/>
      <c r="C216" s="84"/>
      <c r="D216" s="84"/>
      <c r="E216" s="84"/>
      <c r="F216" s="84"/>
      <c r="G216" s="84"/>
      <c r="H216" s="84"/>
      <c r="I216" s="84"/>
      <c r="U216" s="84"/>
    </row>
    <row r="217" spans="2:21" x14ac:dyDescent="0.2">
      <c r="B217" s="84"/>
      <c r="C217" s="84"/>
      <c r="D217" s="84"/>
      <c r="E217" s="84"/>
      <c r="F217" s="84"/>
      <c r="G217" s="84"/>
      <c r="H217" s="84"/>
      <c r="I217" s="84"/>
      <c r="U217" s="84"/>
    </row>
    <row r="218" spans="2:21" x14ac:dyDescent="0.2">
      <c r="B218" s="84"/>
      <c r="C218" s="84"/>
      <c r="D218" s="84"/>
      <c r="E218" s="84"/>
      <c r="F218" s="84"/>
      <c r="G218" s="84"/>
      <c r="H218" s="84"/>
      <c r="I218" s="84"/>
      <c r="U218" s="84"/>
    </row>
    <row r="219" spans="2:21" x14ac:dyDescent="0.2">
      <c r="B219" s="84"/>
      <c r="C219" s="84"/>
      <c r="D219" s="84"/>
      <c r="E219" s="84"/>
      <c r="F219" s="84"/>
      <c r="G219" s="84"/>
      <c r="H219" s="84"/>
      <c r="I219" s="84"/>
      <c r="U219" s="84"/>
    </row>
    <row r="220" spans="2:21" x14ac:dyDescent="0.2">
      <c r="B220" s="84"/>
      <c r="C220" s="84"/>
      <c r="D220" s="84"/>
      <c r="E220" s="84"/>
      <c r="F220" s="84"/>
      <c r="G220" s="84"/>
      <c r="H220" s="84"/>
      <c r="I220" s="84"/>
      <c r="U220" s="84"/>
    </row>
    <row r="221" spans="2:21" x14ac:dyDescent="0.2">
      <c r="B221" s="84"/>
      <c r="C221" s="84"/>
      <c r="D221" s="84"/>
      <c r="E221" s="84"/>
      <c r="F221" s="84"/>
      <c r="G221" s="84"/>
      <c r="H221" s="84"/>
      <c r="I221" s="84"/>
      <c r="U221" s="84"/>
    </row>
    <row r="222" spans="2:21" x14ac:dyDescent="0.2">
      <c r="B222" s="84"/>
      <c r="C222" s="84"/>
      <c r="D222" s="84"/>
      <c r="E222" s="84"/>
      <c r="F222" s="84"/>
      <c r="G222" s="84"/>
      <c r="H222" s="84"/>
      <c r="I222" s="84"/>
      <c r="U222" s="84"/>
    </row>
    <row r="223" spans="2:21" x14ac:dyDescent="0.2">
      <c r="B223" s="84"/>
      <c r="C223" s="84"/>
      <c r="D223" s="84"/>
      <c r="E223" s="84"/>
      <c r="F223" s="84"/>
      <c r="G223" s="84"/>
      <c r="H223" s="84"/>
      <c r="I223" s="84"/>
      <c r="U223" s="84"/>
    </row>
    <row r="224" spans="2:21" x14ac:dyDescent="0.2">
      <c r="B224" s="84"/>
      <c r="C224" s="84"/>
      <c r="D224" s="84"/>
      <c r="E224" s="84"/>
      <c r="F224" s="84"/>
      <c r="G224" s="84"/>
      <c r="H224" s="84"/>
      <c r="I224" s="84"/>
      <c r="U224" s="84"/>
    </row>
    <row r="225" spans="2:21" x14ac:dyDescent="0.2">
      <c r="B225" s="84"/>
      <c r="C225" s="84"/>
      <c r="D225" s="84"/>
      <c r="E225" s="84"/>
      <c r="F225" s="84"/>
      <c r="G225" s="84"/>
      <c r="H225" s="84"/>
      <c r="I225" s="84"/>
      <c r="U225" s="84"/>
    </row>
    <row r="226" spans="2:21" x14ac:dyDescent="0.2">
      <c r="B226" s="84"/>
      <c r="C226" s="84"/>
      <c r="D226" s="84"/>
      <c r="E226" s="84"/>
      <c r="F226" s="84"/>
      <c r="G226" s="84"/>
      <c r="H226" s="84"/>
      <c r="I226" s="84"/>
      <c r="U226" s="84"/>
    </row>
    <row r="227" spans="2:21" x14ac:dyDescent="0.2">
      <c r="B227" s="84"/>
      <c r="C227" s="84"/>
      <c r="D227" s="84"/>
      <c r="E227" s="84"/>
      <c r="F227" s="84"/>
      <c r="G227" s="84"/>
      <c r="H227" s="84"/>
      <c r="I227" s="84"/>
      <c r="U227" s="84"/>
    </row>
    <row r="228" spans="2:21" x14ac:dyDescent="0.2">
      <c r="B228" s="84"/>
      <c r="C228" s="84"/>
      <c r="D228" s="84"/>
      <c r="E228" s="84"/>
      <c r="F228" s="84"/>
      <c r="G228" s="84"/>
      <c r="H228" s="84"/>
      <c r="I228" s="84"/>
      <c r="U228" s="84"/>
    </row>
    <row r="229" spans="2:21" x14ac:dyDescent="0.2">
      <c r="B229" s="84"/>
      <c r="C229" s="84"/>
      <c r="D229" s="84"/>
      <c r="E229" s="84"/>
      <c r="F229" s="84"/>
      <c r="G229" s="84"/>
      <c r="H229" s="84"/>
      <c r="I229" s="84"/>
      <c r="U229" s="84"/>
    </row>
    <row r="230" spans="2:21" x14ac:dyDescent="0.2">
      <c r="B230" s="84"/>
      <c r="C230" s="84"/>
      <c r="D230" s="84"/>
      <c r="E230" s="84"/>
      <c r="F230" s="84"/>
      <c r="G230" s="84"/>
      <c r="H230" s="84"/>
      <c r="I230" s="84"/>
      <c r="U230" s="84"/>
    </row>
    <row r="231" spans="2:21" x14ac:dyDescent="0.2">
      <c r="B231" s="84"/>
      <c r="C231" s="84"/>
      <c r="D231" s="84"/>
      <c r="E231" s="84"/>
      <c r="F231" s="84"/>
      <c r="G231" s="84"/>
      <c r="H231" s="84"/>
      <c r="I231" s="84"/>
      <c r="U231" s="84"/>
    </row>
    <row r="232" spans="2:21" x14ac:dyDescent="0.2">
      <c r="B232" s="84"/>
      <c r="C232" s="84"/>
      <c r="D232" s="84"/>
      <c r="E232" s="84"/>
      <c r="F232" s="84"/>
      <c r="G232" s="84"/>
      <c r="H232" s="84"/>
      <c r="I232" s="84"/>
      <c r="U232" s="84"/>
    </row>
    <row r="233" spans="2:21" x14ac:dyDescent="0.2">
      <c r="B233" s="84"/>
      <c r="C233" s="84"/>
      <c r="D233" s="84"/>
      <c r="E233" s="84"/>
      <c r="F233" s="84"/>
      <c r="G233" s="84"/>
      <c r="H233" s="84"/>
      <c r="I233" s="84"/>
      <c r="U233" s="84"/>
    </row>
    <row r="234" spans="2:21" x14ac:dyDescent="0.2">
      <c r="B234" s="84"/>
      <c r="C234" s="84"/>
      <c r="D234" s="84"/>
      <c r="E234" s="84"/>
      <c r="F234" s="84"/>
      <c r="G234" s="84"/>
      <c r="H234" s="84"/>
      <c r="I234" s="84"/>
      <c r="U234" s="84"/>
    </row>
    <row r="235" spans="2:21" x14ac:dyDescent="0.2">
      <c r="B235" s="84"/>
      <c r="C235" s="84"/>
      <c r="D235" s="84"/>
      <c r="E235" s="84"/>
      <c r="F235" s="84"/>
      <c r="G235" s="84"/>
      <c r="H235" s="84"/>
      <c r="I235" s="84"/>
      <c r="U235" s="84"/>
    </row>
    <row r="236" spans="2:21" x14ac:dyDescent="0.2">
      <c r="B236" s="84"/>
      <c r="C236" s="84"/>
      <c r="D236" s="84"/>
      <c r="E236" s="84"/>
      <c r="F236" s="84"/>
      <c r="G236" s="84"/>
      <c r="H236" s="84"/>
      <c r="I236" s="84"/>
      <c r="U236" s="84"/>
    </row>
    <row r="237" spans="2:21" x14ac:dyDescent="0.2">
      <c r="B237" s="84"/>
      <c r="C237" s="84"/>
      <c r="D237" s="84"/>
      <c r="E237" s="84"/>
      <c r="F237" s="84"/>
      <c r="G237" s="84"/>
      <c r="H237" s="84"/>
      <c r="I237" s="84"/>
      <c r="U237" s="84"/>
    </row>
    <row r="238" spans="2:21" x14ac:dyDescent="0.2">
      <c r="B238" s="84"/>
      <c r="C238" s="84"/>
      <c r="D238" s="84"/>
      <c r="E238" s="84"/>
      <c r="F238" s="84"/>
      <c r="G238" s="84"/>
      <c r="H238" s="84"/>
      <c r="I238" s="84"/>
      <c r="U238" s="84"/>
    </row>
    <row r="239" spans="2:21" x14ac:dyDescent="0.2">
      <c r="B239" s="84"/>
      <c r="C239" s="84"/>
      <c r="D239" s="84"/>
      <c r="E239" s="84"/>
      <c r="F239" s="84"/>
      <c r="G239" s="84"/>
      <c r="H239" s="84"/>
      <c r="I239" s="84"/>
      <c r="U239" s="84"/>
    </row>
    <row r="240" spans="2:21" x14ac:dyDescent="0.2">
      <c r="B240" s="84"/>
      <c r="C240" s="84"/>
      <c r="D240" s="84"/>
      <c r="E240" s="84"/>
      <c r="F240" s="84"/>
      <c r="G240" s="84"/>
      <c r="H240" s="84"/>
      <c r="I240" s="84"/>
      <c r="U240" s="84"/>
    </row>
    <row r="241" spans="2:21" x14ac:dyDescent="0.2">
      <c r="B241" s="84"/>
      <c r="C241" s="84"/>
      <c r="D241" s="84"/>
      <c r="E241" s="84"/>
      <c r="F241" s="84"/>
      <c r="G241" s="84"/>
      <c r="H241" s="84"/>
      <c r="I241" s="84"/>
      <c r="U241" s="84"/>
    </row>
    <row r="242" spans="2:21" x14ac:dyDescent="0.2">
      <c r="B242" s="84"/>
      <c r="C242" s="84"/>
      <c r="D242" s="84"/>
      <c r="E242" s="84"/>
      <c r="F242" s="84"/>
      <c r="G242" s="84"/>
      <c r="H242" s="84"/>
      <c r="I242" s="84"/>
      <c r="U242" s="84"/>
    </row>
    <row r="243" spans="2:21" x14ac:dyDescent="0.2">
      <c r="B243" s="84"/>
      <c r="C243" s="84"/>
      <c r="D243" s="84"/>
      <c r="E243" s="84"/>
      <c r="F243" s="84"/>
      <c r="G243" s="84"/>
      <c r="H243" s="84"/>
      <c r="I243" s="84"/>
      <c r="U243" s="84"/>
    </row>
    <row r="244" spans="2:21" x14ac:dyDescent="0.2">
      <c r="B244" s="84"/>
      <c r="C244" s="84"/>
      <c r="D244" s="84"/>
      <c r="E244" s="84"/>
      <c r="F244" s="84"/>
      <c r="G244" s="84"/>
      <c r="H244" s="84"/>
      <c r="I244" s="84"/>
      <c r="U244" s="84"/>
    </row>
    <row r="245" spans="2:21" x14ac:dyDescent="0.2">
      <c r="B245" s="84"/>
      <c r="C245" s="84"/>
      <c r="D245" s="84"/>
      <c r="E245" s="84"/>
      <c r="F245" s="84"/>
      <c r="G245" s="84"/>
      <c r="H245" s="84"/>
      <c r="I245" s="84"/>
      <c r="U245" s="84"/>
    </row>
    <row r="246" spans="2:21" x14ac:dyDescent="0.2">
      <c r="B246" s="84"/>
      <c r="C246" s="84"/>
      <c r="D246" s="84"/>
      <c r="E246" s="84"/>
      <c r="F246" s="84"/>
      <c r="G246" s="84"/>
      <c r="H246" s="84"/>
      <c r="I246" s="84"/>
      <c r="U246" s="84"/>
    </row>
    <row r="247" spans="2:21" x14ac:dyDescent="0.2">
      <c r="B247" s="84"/>
      <c r="C247" s="84"/>
      <c r="D247" s="84"/>
      <c r="E247" s="84"/>
      <c r="F247" s="84"/>
      <c r="G247" s="84"/>
      <c r="H247" s="84"/>
      <c r="I247" s="84"/>
      <c r="U247" s="84"/>
    </row>
    <row r="248" spans="2:21" x14ac:dyDescent="0.2">
      <c r="B248" s="84"/>
      <c r="C248" s="84"/>
      <c r="D248" s="84"/>
      <c r="E248" s="84"/>
      <c r="F248" s="84"/>
      <c r="G248" s="84"/>
      <c r="H248" s="84"/>
      <c r="I248" s="84"/>
      <c r="U248" s="84"/>
    </row>
    <row r="249" spans="2:21" x14ac:dyDescent="0.2">
      <c r="B249" s="84"/>
      <c r="C249" s="84"/>
      <c r="D249" s="84"/>
      <c r="E249" s="84"/>
      <c r="F249" s="84"/>
      <c r="G249" s="84"/>
      <c r="H249" s="84"/>
      <c r="I249" s="84"/>
      <c r="U249" s="84"/>
    </row>
    <row r="250" spans="2:21" x14ac:dyDescent="0.2">
      <c r="B250" s="84"/>
      <c r="C250" s="84"/>
      <c r="D250" s="84"/>
      <c r="E250" s="84"/>
      <c r="F250" s="84"/>
      <c r="G250" s="84"/>
      <c r="H250" s="84"/>
      <c r="I250" s="84"/>
      <c r="U250" s="84"/>
    </row>
    <row r="251" spans="2:21" x14ac:dyDescent="0.2">
      <c r="B251" s="84"/>
      <c r="C251" s="84"/>
      <c r="D251" s="84"/>
      <c r="E251" s="84"/>
      <c r="F251" s="84"/>
      <c r="G251" s="84"/>
      <c r="H251" s="84"/>
      <c r="I251" s="84"/>
      <c r="U251" s="84"/>
    </row>
    <row r="252" spans="2:21" x14ac:dyDescent="0.2">
      <c r="B252" s="84"/>
      <c r="C252" s="84"/>
      <c r="D252" s="84"/>
      <c r="E252" s="84"/>
      <c r="F252" s="84"/>
      <c r="G252" s="84"/>
      <c r="H252" s="84"/>
      <c r="I252" s="84"/>
      <c r="U252" s="84"/>
    </row>
    <row r="253" spans="2:21" x14ac:dyDescent="0.2">
      <c r="B253" s="84"/>
      <c r="C253" s="84"/>
      <c r="D253" s="84"/>
      <c r="E253" s="84"/>
      <c r="F253" s="84"/>
      <c r="G253" s="84"/>
      <c r="H253" s="84"/>
      <c r="I253" s="84"/>
      <c r="U253" s="84"/>
    </row>
    <row r="254" spans="2:21" x14ac:dyDescent="0.2">
      <c r="B254" s="84"/>
      <c r="D254" s="84"/>
      <c r="E254" s="84"/>
      <c r="F254" s="84"/>
      <c r="G254" s="84"/>
      <c r="H254" s="84"/>
      <c r="I254" s="84"/>
      <c r="U254" s="84"/>
    </row>
    <row r="255" spans="2:21" x14ac:dyDescent="0.2">
      <c r="E255" s="84"/>
      <c r="F255" s="84"/>
      <c r="G255" s="84"/>
      <c r="H255" s="84"/>
      <c r="I255" s="84"/>
      <c r="U255" s="84"/>
    </row>
  </sheetData>
  <sheetProtection password="A03F" sheet="1" objects="1" scenarios="1"/>
  <mergeCells count="6">
    <mergeCell ref="B2:H2"/>
    <mergeCell ref="D3:E3"/>
    <mergeCell ref="F3:G3"/>
    <mergeCell ref="F4:G4"/>
    <mergeCell ref="B6:D6"/>
    <mergeCell ref="F6:I6"/>
  </mergeCells>
  <conditionalFormatting sqref="H8:H14">
    <cfRule type="cellIs" dxfId="40" priority="1" operator="greaterThan">
      <formula>I8</formula>
    </cfRule>
  </conditionalFormatting>
  <dataValidations count="4">
    <dataValidation type="decimal" operator="greaterThan" allowBlank="1" showInputMessage="1" showErrorMessage="1" sqref="H8:H14">
      <formula1>0</formula1>
    </dataValidation>
    <dataValidation type="custom" operator="greaterThanOrEqual" allowBlank="1" showInputMessage="1" showErrorMessage="1" errorTitle="Nekorektní formát čísla" error="Cena musí obsahovat kladné číslo s maximálně dvěma desetinými místy." sqref="F15:G109">
      <formula1>IF(ISNUMBER(F15),AND(F15=ROUND(F15,2),F15&gt;=0),FALSE)</formula1>
    </dataValidation>
    <dataValidation type="list" allowBlank="1" showInputMessage="1" showErrorMessage="1" sqref="F4:G4">
      <formula1>Operator</formula1>
    </dataValidation>
    <dataValidation type="custom" allowBlank="1" showInputMessage="1" showErrorMessage="1" sqref="D10 D8">
      <formula1>IF(ISNUMBER(D8),AND(D8=ROUND(D8,2),D8&gt;0),FALSE)</formula1>
    </dataValidation>
  </dataValidations>
  <pageMargins left="0.7" right="0.7" top="0.78740157499999996" bottom="0.78740157499999996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3"/>
  <sheetViews>
    <sheetView zoomScale="70" zoomScaleNormal="70" workbookViewId="0">
      <selection activeCell="C9" sqref="C9"/>
    </sheetView>
  </sheetViews>
  <sheetFormatPr defaultColWidth="9.140625" defaultRowHeight="15" x14ac:dyDescent="0.25"/>
  <cols>
    <col min="1" max="1" width="1.42578125" customWidth="1"/>
    <col min="2" max="2" width="35.7109375" customWidth="1"/>
    <col min="3" max="3" width="27.7109375" customWidth="1"/>
    <col min="4" max="6" width="30.140625" customWidth="1"/>
    <col min="7" max="7" width="16.85546875" customWidth="1"/>
    <col min="8" max="8" width="14.5703125" customWidth="1"/>
    <col min="9" max="10" width="11.7109375" style="187" customWidth="1"/>
    <col min="12" max="13" width="11.7109375" customWidth="1"/>
    <col min="17" max="17" width="10.140625" customWidth="1"/>
    <col min="18" max="18" width="19.28515625" customWidth="1"/>
  </cols>
  <sheetData>
    <row r="1" spans="1:24" x14ac:dyDescent="0.25">
      <c r="A1" s="52" t="s">
        <v>48</v>
      </c>
      <c r="B1" s="52"/>
      <c r="C1" s="52"/>
      <c r="D1" s="52"/>
      <c r="E1" s="52"/>
      <c r="F1" s="52"/>
      <c r="G1" s="52"/>
      <c r="H1" s="52"/>
      <c r="I1" s="169"/>
      <c r="J1" s="169"/>
      <c r="K1" s="52"/>
      <c r="L1" s="52"/>
      <c r="M1" s="52"/>
      <c r="N1" s="52"/>
      <c r="O1" s="52"/>
      <c r="P1" s="52"/>
      <c r="Q1" s="52"/>
      <c r="R1" s="52"/>
    </row>
    <row r="2" spans="1:24" ht="24.75" x14ac:dyDescent="0.25">
      <c r="A2" s="52"/>
      <c r="B2" s="257" t="s">
        <v>361</v>
      </c>
      <c r="C2" s="257"/>
      <c r="D2" s="257"/>
      <c r="E2" s="152"/>
      <c r="F2" s="152"/>
      <c r="G2" s="53"/>
      <c r="H2" s="53"/>
      <c r="I2" s="170"/>
      <c r="J2" s="169"/>
      <c r="K2" s="52"/>
      <c r="L2" s="52"/>
      <c r="M2" s="52"/>
      <c r="N2" s="52"/>
      <c r="O2" s="52"/>
      <c r="P2" s="52"/>
      <c r="Q2" s="52"/>
      <c r="R2" s="52"/>
    </row>
    <row r="3" spans="1:24" ht="24.75" x14ac:dyDescent="0.25">
      <c r="A3" s="52"/>
      <c r="B3" s="257"/>
      <c r="C3" s="257"/>
      <c r="D3" s="257"/>
      <c r="E3" s="152"/>
      <c r="F3" s="152"/>
      <c r="G3" s="52"/>
      <c r="H3" s="52"/>
      <c r="I3" s="169"/>
      <c r="J3" s="169"/>
      <c r="K3" s="52"/>
      <c r="L3" s="52"/>
      <c r="M3" s="52"/>
      <c r="N3" s="52"/>
      <c r="O3" s="52"/>
      <c r="P3" s="52"/>
      <c r="Q3" s="52"/>
      <c r="R3" s="52"/>
    </row>
    <row r="4" spans="1:24" ht="24.75" x14ac:dyDescent="0.25">
      <c r="A4" s="52"/>
      <c r="B4" s="257"/>
      <c r="C4" s="257"/>
      <c r="D4" s="257"/>
      <c r="E4" s="152"/>
      <c r="F4" s="152"/>
      <c r="G4" s="52"/>
      <c r="H4" s="52"/>
      <c r="I4" s="169"/>
      <c r="J4" s="169"/>
      <c r="K4" s="52"/>
      <c r="L4" s="52"/>
      <c r="M4" s="52"/>
      <c r="N4" s="52"/>
      <c r="O4" s="52"/>
      <c r="P4" s="52"/>
      <c r="Q4" s="52"/>
      <c r="R4" s="52"/>
    </row>
    <row r="5" spans="1:24" x14ac:dyDescent="0.25">
      <c r="A5" s="52"/>
      <c r="B5" s="52"/>
      <c r="C5" s="52"/>
      <c r="D5" s="52"/>
      <c r="E5" s="52"/>
      <c r="F5" s="52"/>
      <c r="G5" s="52"/>
      <c r="H5" s="52"/>
      <c r="I5" s="169"/>
      <c r="J5" s="169"/>
      <c r="K5" s="52"/>
      <c r="L5" s="52"/>
      <c r="M5" s="52"/>
      <c r="N5" s="52"/>
      <c r="O5" s="52"/>
      <c r="P5" s="52"/>
      <c r="Q5" s="52"/>
      <c r="R5" s="52"/>
    </row>
    <row r="6" spans="1:24" ht="42" customHeight="1" x14ac:dyDescent="0.25">
      <c r="A6" s="52"/>
      <c r="B6" s="268" t="s">
        <v>49</v>
      </c>
      <c r="C6" s="269"/>
      <c r="D6" s="269"/>
      <c r="E6" s="270"/>
      <c r="F6" s="270"/>
      <c r="G6" s="52"/>
      <c r="H6" s="52"/>
      <c r="I6" s="169"/>
      <c r="J6" s="169"/>
      <c r="K6" s="52"/>
      <c r="L6" s="52"/>
      <c r="M6" s="52"/>
      <c r="N6" s="52"/>
      <c r="O6" s="52"/>
      <c r="P6" s="52"/>
      <c r="Q6" s="52"/>
      <c r="R6" s="52"/>
    </row>
    <row r="7" spans="1:24" ht="21" x14ac:dyDescent="0.25">
      <c r="A7" s="52"/>
      <c r="B7" s="271" t="s">
        <v>50</v>
      </c>
      <c r="C7" s="273" t="s">
        <v>349</v>
      </c>
      <c r="D7" s="274"/>
      <c r="E7" s="273" t="s">
        <v>349</v>
      </c>
      <c r="F7" s="274"/>
      <c r="G7" s="52"/>
      <c r="H7" s="52"/>
      <c r="I7" s="169"/>
      <c r="J7" s="169"/>
      <c r="K7" s="52"/>
      <c r="L7" s="54" t="s">
        <v>51</v>
      </c>
      <c r="M7" s="55">
        <f>SUM(M9:M243)</f>
        <v>0.99999999999999922</v>
      </c>
      <c r="N7" s="52"/>
      <c r="O7" s="52"/>
      <c r="P7" s="52"/>
      <c r="Q7" s="52"/>
      <c r="R7" s="52"/>
    </row>
    <row r="8" spans="1:24" ht="63" x14ac:dyDescent="0.25">
      <c r="A8" s="52"/>
      <c r="B8" s="272"/>
      <c r="C8" s="171" t="s">
        <v>52</v>
      </c>
      <c r="D8" s="172" t="s">
        <v>53</v>
      </c>
      <c r="E8" s="102" t="s">
        <v>350</v>
      </c>
      <c r="F8" s="102" t="s">
        <v>351</v>
      </c>
      <c r="G8" s="52"/>
      <c r="H8" s="56" t="s">
        <v>54</v>
      </c>
      <c r="I8" s="148">
        <f>SUM(I9:I243)</f>
        <v>0</v>
      </c>
      <c r="J8" s="149">
        <f>SUM(J9:J243)</f>
        <v>0</v>
      </c>
      <c r="K8" s="57"/>
      <c r="L8" s="58" t="s">
        <v>55</v>
      </c>
      <c r="M8" s="59" t="s">
        <v>56</v>
      </c>
      <c r="N8" s="60" t="s">
        <v>55</v>
      </c>
      <c r="O8" s="61" t="s">
        <v>57</v>
      </c>
      <c r="P8" s="61" t="s">
        <v>58</v>
      </c>
      <c r="Q8" s="188" t="s">
        <v>59</v>
      </c>
      <c r="R8" s="62" t="s">
        <v>22</v>
      </c>
      <c r="S8" s="237"/>
      <c r="T8" s="237"/>
      <c r="U8" s="237"/>
      <c r="V8" s="237"/>
      <c r="W8" s="237"/>
      <c r="X8" s="237"/>
    </row>
    <row r="9" spans="1:24" x14ac:dyDescent="0.25">
      <c r="A9" s="52"/>
      <c r="B9" s="63" t="s">
        <v>60</v>
      </c>
      <c r="C9" s="173"/>
      <c r="D9" s="173"/>
      <c r="E9" s="174">
        <v>0.9</v>
      </c>
      <c r="F9" s="238">
        <v>1.9</v>
      </c>
      <c r="G9" s="52"/>
      <c r="H9" s="57"/>
      <c r="I9" s="175">
        <f t="shared" ref="I9:I72" si="0">+C9*M9</f>
        <v>0</v>
      </c>
      <c r="J9" s="176">
        <f t="shared" ref="J9:J72" si="1">+D9*M9</f>
        <v>0</v>
      </c>
      <c r="K9" s="57"/>
      <c r="L9" s="64" t="s">
        <v>61</v>
      </c>
      <c r="M9" s="177">
        <f t="shared" ref="M9:M72" si="2">VLOOKUP(L9,N$9:Q$12,4,FALSE)</f>
        <v>7.4999999999999997E-2</v>
      </c>
      <c r="N9" s="65" t="s">
        <v>61</v>
      </c>
      <c r="O9" s="66">
        <f>COUNTIF(L$9:L$243,N9)</f>
        <v>6</v>
      </c>
      <c r="P9" s="67">
        <v>0.45</v>
      </c>
      <c r="Q9" s="189">
        <f>+P9/O9</f>
        <v>7.4999999999999997E-2</v>
      </c>
      <c r="R9" s="68" t="s">
        <v>333</v>
      </c>
      <c r="S9" s="237"/>
      <c r="T9" s="237"/>
      <c r="U9" s="237"/>
      <c r="V9" s="237"/>
      <c r="W9" s="237"/>
      <c r="X9" s="237"/>
    </row>
    <row r="10" spans="1:24" x14ac:dyDescent="0.25">
      <c r="A10" s="52"/>
      <c r="B10" s="63" t="s">
        <v>62</v>
      </c>
      <c r="C10" s="173"/>
      <c r="D10" s="173"/>
      <c r="E10" s="178">
        <v>0.9</v>
      </c>
      <c r="F10" s="239">
        <v>1.9</v>
      </c>
      <c r="G10" s="52"/>
      <c r="H10" s="57"/>
      <c r="I10" s="179">
        <f t="shared" si="0"/>
        <v>0</v>
      </c>
      <c r="J10" s="180">
        <f t="shared" si="1"/>
        <v>0</v>
      </c>
      <c r="K10" s="57"/>
      <c r="L10" s="181" t="s">
        <v>61</v>
      </c>
      <c r="M10" s="182">
        <f t="shared" si="2"/>
        <v>7.4999999999999997E-2</v>
      </c>
      <c r="N10" s="70" t="s">
        <v>63</v>
      </c>
      <c r="O10" s="71">
        <f>COUNTIF(L$9:L$243,N10)</f>
        <v>20</v>
      </c>
      <c r="P10" s="72">
        <v>0.35</v>
      </c>
      <c r="Q10" s="190">
        <f>+P10/O10</f>
        <v>1.7499999999999998E-2</v>
      </c>
      <c r="R10" s="73" t="s">
        <v>64</v>
      </c>
      <c r="S10" s="237"/>
      <c r="T10" s="237"/>
      <c r="U10" s="237"/>
      <c r="V10" s="237"/>
      <c r="W10" s="237"/>
      <c r="X10" s="237"/>
    </row>
    <row r="11" spans="1:24" x14ac:dyDescent="0.25">
      <c r="A11" s="52"/>
      <c r="B11" s="63" t="s">
        <v>65</v>
      </c>
      <c r="C11" s="173"/>
      <c r="D11" s="173"/>
      <c r="E11" s="183">
        <v>0.9</v>
      </c>
      <c r="F11" s="240">
        <v>1.9</v>
      </c>
      <c r="G11" s="52"/>
      <c r="H11" s="57"/>
      <c r="I11" s="179">
        <f t="shared" si="0"/>
        <v>0</v>
      </c>
      <c r="J11" s="180">
        <f t="shared" si="1"/>
        <v>0</v>
      </c>
      <c r="K11" s="57"/>
      <c r="L11" s="181" t="s">
        <v>61</v>
      </c>
      <c r="M11" s="182">
        <f t="shared" si="2"/>
        <v>7.4999999999999997E-2</v>
      </c>
      <c r="N11" s="70" t="s">
        <v>66</v>
      </c>
      <c r="O11" s="71">
        <f>COUNTIF(L$9:L$243,N11)</f>
        <v>4</v>
      </c>
      <c r="P11" s="72">
        <v>0.15</v>
      </c>
      <c r="Q11" s="190">
        <f>+P11/O11</f>
        <v>3.7499999999999999E-2</v>
      </c>
      <c r="R11" s="73" t="s">
        <v>67</v>
      </c>
      <c r="S11" s="237"/>
      <c r="T11" s="237"/>
      <c r="U11" s="237"/>
      <c r="V11" s="237"/>
      <c r="W11" s="237"/>
      <c r="X11" s="237"/>
    </row>
    <row r="12" spans="1:24" x14ac:dyDescent="0.25">
      <c r="A12" s="52"/>
      <c r="B12" s="63" t="s">
        <v>68</v>
      </c>
      <c r="C12" s="173"/>
      <c r="D12" s="173"/>
      <c r="E12" s="178">
        <v>0.9</v>
      </c>
      <c r="F12" s="239">
        <v>1.9</v>
      </c>
      <c r="G12" s="52"/>
      <c r="H12" s="57"/>
      <c r="I12" s="179">
        <f t="shared" si="0"/>
        <v>0</v>
      </c>
      <c r="J12" s="180">
        <f t="shared" si="1"/>
        <v>0</v>
      </c>
      <c r="K12" s="57"/>
      <c r="L12" s="181" t="s">
        <v>61</v>
      </c>
      <c r="M12" s="182">
        <f t="shared" si="2"/>
        <v>7.4999999999999997E-2</v>
      </c>
      <c r="N12" s="74" t="s">
        <v>69</v>
      </c>
      <c r="O12" s="75">
        <f>COUNTIF(L$9:L$243,N12)</f>
        <v>205</v>
      </c>
      <c r="P12" s="76">
        <v>0.05</v>
      </c>
      <c r="Q12" s="191">
        <f>+P12/O12</f>
        <v>2.4390243902439027E-4</v>
      </c>
      <c r="R12" s="77" t="s">
        <v>70</v>
      </c>
      <c r="S12" s="237"/>
      <c r="T12" s="237"/>
      <c r="U12" s="237"/>
      <c r="V12" s="237"/>
      <c r="W12" s="237"/>
      <c r="X12" s="237"/>
    </row>
    <row r="13" spans="1:24" x14ac:dyDescent="0.25">
      <c r="A13" s="52"/>
      <c r="B13" s="63" t="s">
        <v>71</v>
      </c>
      <c r="C13" s="173"/>
      <c r="D13" s="173"/>
      <c r="E13" s="183">
        <v>0.9</v>
      </c>
      <c r="F13" s="240">
        <v>2.6</v>
      </c>
      <c r="G13" s="52"/>
      <c r="H13" s="57"/>
      <c r="I13" s="179">
        <f t="shared" si="0"/>
        <v>0</v>
      </c>
      <c r="J13" s="180">
        <f t="shared" si="1"/>
        <v>0</v>
      </c>
      <c r="K13" s="57"/>
      <c r="L13" s="181" t="s">
        <v>66</v>
      </c>
      <c r="M13" s="182">
        <f t="shared" si="2"/>
        <v>3.7499999999999999E-2</v>
      </c>
      <c r="N13" s="78"/>
      <c r="O13" s="79">
        <f>SUM(O9:O12)</f>
        <v>235</v>
      </c>
      <c r="P13" s="80">
        <f>SUM(P9:P12)</f>
        <v>1</v>
      </c>
      <c r="Q13" s="192"/>
      <c r="R13" s="81"/>
      <c r="S13" s="237"/>
      <c r="T13" s="237"/>
      <c r="U13" s="237"/>
      <c r="V13" s="237"/>
      <c r="W13" s="237"/>
      <c r="X13" s="237"/>
    </row>
    <row r="14" spans="1:24" x14ac:dyDescent="0.25">
      <c r="A14" s="52"/>
      <c r="B14" s="63" t="s">
        <v>72</v>
      </c>
      <c r="C14" s="173"/>
      <c r="D14" s="173"/>
      <c r="E14" s="178">
        <v>0.9</v>
      </c>
      <c r="F14" s="239">
        <v>1.9</v>
      </c>
      <c r="G14" s="52"/>
      <c r="H14" s="57"/>
      <c r="I14" s="179">
        <f t="shared" si="0"/>
        <v>0</v>
      </c>
      <c r="J14" s="180">
        <f t="shared" si="1"/>
        <v>0</v>
      </c>
      <c r="K14" s="57"/>
      <c r="L14" s="181" t="s">
        <v>61</v>
      </c>
      <c r="M14" s="182">
        <f t="shared" si="2"/>
        <v>7.4999999999999997E-2</v>
      </c>
      <c r="N14" s="52"/>
      <c r="O14" s="52"/>
      <c r="P14" s="52"/>
      <c r="Q14" s="52"/>
      <c r="R14" s="52"/>
      <c r="S14" s="237"/>
      <c r="T14" s="237"/>
      <c r="U14" s="237"/>
      <c r="V14" s="237"/>
      <c r="W14" s="237"/>
      <c r="X14" s="237"/>
    </row>
    <row r="15" spans="1:24" x14ac:dyDescent="0.25">
      <c r="A15" s="52"/>
      <c r="B15" s="63" t="s">
        <v>73</v>
      </c>
      <c r="C15" s="173"/>
      <c r="D15" s="173"/>
      <c r="E15" s="183">
        <v>0.9</v>
      </c>
      <c r="F15" s="240">
        <v>1.9</v>
      </c>
      <c r="G15" s="52"/>
      <c r="H15" s="57"/>
      <c r="I15" s="179">
        <f t="shared" si="0"/>
        <v>0</v>
      </c>
      <c r="J15" s="180">
        <f t="shared" si="1"/>
        <v>0</v>
      </c>
      <c r="K15" s="57"/>
      <c r="L15" s="181" t="s">
        <v>63</v>
      </c>
      <c r="M15" s="182">
        <f t="shared" si="2"/>
        <v>1.7499999999999998E-2</v>
      </c>
      <c r="N15" s="52"/>
      <c r="O15" s="52"/>
      <c r="P15" s="52"/>
      <c r="Q15" s="52"/>
      <c r="R15" s="52"/>
      <c r="S15" s="237"/>
      <c r="T15" s="237"/>
      <c r="U15" s="237"/>
      <c r="V15" s="237"/>
      <c r="W15" s="237"/>
      <c r="X15" s="237"/>
    </row>
    <row r="16" spans="1:24" x14ac:dyDescent="0.25">
      <c r="A16" s="52"/>
      <c r="B16" s="63" t="s">
        <v>74</v>
      </c>
      <c r="C16" s="173"/>
      <c r="D16" s="173"/>
      <c r="E16" s="178">
        <v>0.9</v>
      </c>
      <c r="F16" s="239">
        <v>1.9</v>
      </c>
      <c r="G16" s="52"/>
      <c r="H16" s="57"/>
      <c r="I16" s="179">
        <f t="shared" si="0"/>
        <v>0</v>
      </c>
      <c r="J16" s="180">
        <f t="shared" si="1"/>
        <v>0</v>
      </c>
      <c r="K16" s="57"/>
      <c r="L16" s="181" t="s">
        <v>63</v>
      </c>
      <c r="M16" s="182">
        <f t="shared" si="2"/>
        <v>1.7499999999999998E-2</v>
      </c>
      <c r="N16" s="52"/>
      <c r="O16" s="52"/>
      <c r="P16" s="52"/>
      <c r="Q16" s="52"/>
      <c r="R16" s="52"/>
      <c r="S16" s="237"/>
      <c r="T16" s="237"/>
      <c r="U16" s="237"/>
      <c r="V16" s="237"/>
      <c r="W16" s="237"/>
      <c r="X16" s="237"/>
    </row>
    <row r="17" spans="1:24" x14ac:dyDescent="0.25">
      <c r="A17" s="52"/>
      <c r="B17" s="63" t="s">
        <v>75</v>
      </c>
      <c r="C17" s="173"/>
      <c r="D17" s="173"/>
      <c r="E17" s="183">
        <v>0.9</v>
      </c>
      <c r="F17" s="240">
        <v>1.9</v>
      </c>
      <c r="G17" s="52"/>
      <c r="H17" s="57"/>
      <c r="I17" s="179">
        <f t="shared" si="0"/>
        <v>0</v>
      </c>
      <c r="J17" s="180">
        <f t="shared" si="1"/>
        <v>0</v>
      </c>
      <c r="K17" s="57"/>
      <c r="L17" s="181" t="s">
        <v>61</v>
      </c>
      <c r="M17" s="182">
        <f t="shared" si="2"/>
        <v>7.4999999999999997E-2</v>
      </c>
      <c r="N17" s="52"/>
      <c r="O17" s="52"/>
      <c r="P17" s="52"/>
      <c r="Q17" s="52"/>
      <c r="R17" s="52"/>
      <c r="S17" s="237"/>
      <c r="T17" s="237"/>
      <c r="U17" s="237"/>
      <c r="V17" s="237"/>
      <c r="W17" s="237"/>
      <c r="X17" s="237"/>
    </row>
    <row r="18" spans="1:24" x14ac:dyDescent="0.25">
      <c r="A18" s="52"/>
      <c r="B18" s="63" t="s">
        <v>76</v>
      </c>
      <c r="C18" s="173"/>
      <c r="D18" s="173"/>
      <c r="E18" s="178">
        <v>0.9</v>
      </c>
      <c r="F18" s="239">
        <v>1.9</v>
      </c>
      <c r="G18" s="52"/>
      <c r="H18" s="57"/>
      <c r="I18" s="179">
        <f t="shared" si="0"/>
        <v>0</v>
      </c>
      <c r="J18" s="180">
        <f t="shared" si="1"/>
        <v>0</v>
      </c>
      <c r="K18" s="57"/>
      <c r="L18" s="181" t="s">
        <v>63</v>
      </c>
      <c r="M18" s="182">
        <f t="shared" si="2"/>
        <v>1.7499999999999998E-2</v>
      </c>
      <c r="N18" s="52"/>
      <c r="O18" s="52"/>
      <c r="P18" s="52"/>
      <c r="Q18" s="52"/>
      <c r="R18" s="52"/>
      <c r="S18" s="237"/>
      <c r="T18" s="237"/>
      <c r="U18" s="237"/>
      <c r="V18" s="237"/>
      <c r="W18" s="237"/>
      <c r="X18" s="237"/>
    </row>
    <row r="19" spans="1:24" x14ac:dyDescent="0.25">
      <c r="A19" s="52"/>
      <c r="B19" s="63" t="s">
        <v>77</v>
      </c>
      <c r="C19" s="173"/>
      <c r="D19" s="173"/>
      <c r="E19" s="183">
        <v>0.9</v>
      </c>
      <c r="F19" s="240">
        <v>1.9</v>
      </c>
      <c r="G19" s="52"/>
      <c r="H19" s="57"/>
      <c r="I19" s="179">
        <f t="shared" si="0"/>
        <v>0</v>
      </c>
      <c r="J19" s="180">
        <f t="shared" si="1"/>
        <v>0</v>
      </c>
      <c r="K19" s="57"/>
      <c r="L19" s="181" t="s">
        <v>63</v>
      </c>
      <c r="M19" s="182">
        <f t="shared" si="2"/>
        <v>1.7499999999999998E-2</v>
      </c>
      <c r="N19" s="52"/>
      <c r="O19" s="52"/>
      <c r="P19" s="52"/>
      <c r="Q19" s="52"/>
      <c r="R19" s="52"/>
      <c r="S19" s="237"/>
      <c r="T19" s="237"/>
      <c r="U19" s="237"/>
      <c r="V19" s="237"/>
      <c r="W19" s="237"/>
      <c r="X19" s="237"/>
    </row>
    <row r="20" spans="1:24" x14ac:dyDescent="0.25">
      <c r="A20" s="52"/>
      <c r="B20" s="63" t="s">
        <v>78</v>
      </c>
      <c r="C20" s="173"/>
      <c r="D20" s="173"/>
      <c r="E20" s="178">
        <v>0.9</v>
      </c>
      <c r="F20" s="239">
        <v>1.9</v>
      </c>
      <c r="G20" s="52"/>
      <c r="H20" s="57"/>
      <c r="I20" s="179">
        <f t="shared" si="0"/>
        <v>0</v>
      </c>
      <c r="J20" s="180">
        <f t="shared" si="1"/>
        <v>0</v>
      </c>
      <c r="K20" s="57"/>
      <c r="L20" s="181" t="s">
        <v>69</v>
      </c>
      <c r="M20" s="182">
        <f t="shared" si="2"/>
        <v>2.4390243902439027E-4</v>
      </c>
      <c r="N20" s="52"/>
      <c r="O20" s="52"/>
      <c r="P20" s="52"/>
      <c r="Q20" s="52"/>
      <c r="R20" s="52"/>
      <c r="S20" s="237"/>
      <c r="T20" s="237"/>
      <c r="U20" s="237"/>
      <c r="V20" s="237"/>
      <c r="W20" s="237"/>
      <c r="X20" s="237"/>
    </row>
    <row r="21" spans="1:24" x14ac:dyDescent="0.25">
      <c r="A21" s="52"/>
      <c r="B21" s="63" t="s">
        <v>79</v>
      </c>
      <c r="C21" s="173"/>
      <c r="D21" s="173"/>
      <c r="E21" s="183">
        <v>0.9</v>
      </c>
      <c r="F21" s="240">
        <v>0.9</v>
      </c>
      <c r="G21" s="52"/>
      <c r="H21" s="57"/>
      <c r="I21" s="179">
        <f t="shared" si="0"/>
        <v>0</v>
      </c>
      <c r="J21" s="180">
        <f t="shared" si="1"/>
        <v>0</v>
      </c>
      <c r="K21" s="57"/>
      <c r="L21" s="181" t="s">
        <v>66</v>
      </c>
      <c r="M21" s="182">
        <f t="shared" si="2"/>
        <v>3.7499999999999999E-2</v>
      </c>
      <c r="N21" s="52"/>
      <c r="O21" s="52"/>
      <c r="P21" s="52"/>
      <c r="Q21" s="52"/>
      <c r="R21" s="52"/>
      <c r="S21" s="237"/>
      <c r="T21" s="237"/>
      <c r="U21" s="237"/>
      <c r="V21" s="237"/>
      <c r="W21" s="237"/>
      <c r="X21" s="237"/>
    </row>
    <row r="22" spans="1:24" x14ac:dyDescent="0.25">
      <c r="A22" s="52"/>
      <c r="B22" s="63" t="s">
        <v>80</v>
      </c>
      <c r="C22" s="173"/>
      <c r="D22" s="173"/>
      <c r="E22" s="178">
        <v>0.9</v>
      </c>
      <c r="F22" s="239">
        <v>1.9</v>
      </c>
      <c r="G22" s="52"/>
      <c r="H22" s="57"/>
      <c r="I22" s="179">
        <f t="shared" si="0"/>
        <v>0</v>
      </c>
      <c r="J22" s="180">
        <f t="shared" si="1"/>
        <v>0</v>
      </c>
      <c r="K22" s="57"/>
      <c r="L22" s="181" t="s">
        <v>63</v>
      </c>
      <c r="M22" s="182">
        <f t="shared" si="2"/>
        <v>1.7499999999999998E-2</v>
      </c>
      <c r="N22" s="52"/>
      <c r="O22" s="52"/>
      <c r="P22" s="52"/>
      <c r="Q22" s="52"/>
      <c r="R22" s="52"/>
      <c r="S22" s="237"/>
      <c r="T22" s="237"/>
      <c r="U22" s="237"/>
      <c r="V22" s="237"/>
      <c r="W22" s="237"/>
      <c r="X22" s="237"/>
    </row>
    <row r="23" spans="1:24" x14ac:dyDescent="0.25">
      <c r="A23" s="52"/>
      <c r="B23" s="63" t="s">
        <v>81</v>
      </c>
      <c r="C23" s="173"/>
      <c r="D23" s="173"/>
      <c r="E23" s="183">
        <v>0.9</v>
      </c>
      <c r="F23" s="240">
        <v>1.9</v>
      </c>
      <c r="G23" s="52"/>
      <c r="H23" s="57"/>
      <c r="I23" s="179">
        <f t="shared" si="0"/>
        <v>0</v>
      </c>
      <c r="J23" s="180">
        <f t="shared" si="1"/>
        <v>0</v>
      </c>
      <c r="K23" s="57"/>
      <c r="L23" s="181" t="s">
        <v>63</v>
      </c>
      <c r="M23" s="182">
        <f t="shared" si="2"/>
        <v>1.7499999999999998E-2</v>
      </c>
      <c r="N23" s="52"/>
      <c r="O23" s="52"/>
      <c r="P23" s="52"/>
      <c r="Q23" s="52"/>
      <c r="R23" s="52"/>
      <c r="S23" s="237"/>
      <c r="T23" s="237"/>
      <c r="U23" s="237"/>
      <c r="V23" s="237"/>
      <c r="W23" s="237"/>
      <c r="X23" s="237"/>
    </row>
    <row r="24" spans="1:24" x14ac:dyDescent="0.25">
      <c r="A24" s="52"/>
      <c r="B24" s="63" t="s">
        <v>82</v>
      </c>
      <c r="C24" s="173"/>
      <c r="D24" s="173"/>
      <c r="E24" s="178">
        <v>0.9</v>
      </c>
      <c r="F24" s="239">
        <v>1.9</v>
      </c>
      <c r="G24" s="52"/>
      <c r="H24" s="57"/>
      <c r="I24" s="179">
        <f t="shared" si="0"/>
        <v>0</v>
      </c>
      <c r="J24" s="180">
        <f t="shared" si="1"/>
        <v>0</v>
      </c>
      <c r="K24" s="57"/>
      <c r="L24" s="181" t="s">
        <v>63</v>
      </c>
      <c r="M24" s="182">
        <f t="shared" si="2"/>
        <v>1.7499999999999998E-2</v>
      </c>
      <c r="N24" s="52"/>
      <c r="O24" s="52"/>
      <c r="P24" s="52"/>
      <c r="Q24" s="52"/>
      <c r="R24" s="52"/>
      <c r="S24" s="237"/>
      <c r="T24" s="237"/>
      <c r="U24" s="237"/>
      <c r="V24" s="237"/>
      <c r="W24" s="237"/>
      <c r="X24" s="237"/>
    </row>
    <row r="25" spans="1:24" x14ac:dyDescent="0.25">
      <c r="A25" s="52"/>
      <c r="B25" s="63" t="s">
        <v>83</v>
      </c>
      <c r="C25" s="173"/>
      <c r="D25" s="173"/>
      <c r="E25" s="183">
        <v>0.9</v>
      </c>
      <c r="F25" s="240">
        <v>1.9</v>
      </c>
      <c r="G25" s="52"/>
      <c r="H25" s="57"/>
      <c r="I25" s="179">
        <f t="shared" si="0"/>
        <v>0</v>
      </c>
      <c r="J25" s="180">
        <f t="shared" si="1"/>
        <v>0</v>
      </c>
      <c r="K25" s="57"/>
      <c r="L25" s="181" t="s">
        <v>63</v>
      </c>
      <c r="M25" s="182">
        <f t="shared" si="2"/>
        <v>1.7499999999999998E-2</v>
      </c>
      <c r="N25" s="52"/>
      <c r="O25" s="52"/>
      <c r="P25" s="52"/>
      <c r="Q25" s="52"/>
      <c r="R25" s="52"/>
      <c r="S25" s="237"/>
      <c r="T25" s="237"/>
      <c r="U25" s="237"/>
      <c r="V25" s="237"/>
      <c r="W25" s="237"/>
      <c r="X25" s="237"/>
    </row>
    <row r="26" spans="1:24" x14ac:dyDescent="0.25">
      <c r="A26" s="52"/>
      <c r="B26" s="63" t="s">
        <v>84</v>
      </c>
      <c r="C26" s="173"/>
      <c r="D26" s="173"/>
      <c r="E26" s="178">
        <v>0.9</v>
      </c>
      <c r="F26" s="239">
        <v>1.9</v>
      </c>
      <c r="G26" s="52"/>
      <c r="H26" s="57"/>
      <c r="I26" s="179">
        <f t="shared" si="0"/>
        <v>0</v>
      </c>
      <c r="J26" s="180">
        <f t="shared" si="1"/>
        <v>0</v>
      </c>
      <c r="K26" s="57"/>
      <c r="L26" s="181" t="s">
        <v>63</v>
      </c>
      <c r="M26" s="182">
        <f t="shared" si="2"/>
        <v>1.7499999999999998E-2</v>
      </c>
      <c r="N26" s="52"/>
      <c r="O26" s="52"/>
      <c r="P26" s="52"/>
      <c r="Q26" s="52"/>
      <c r="R26" s="52"/>
      <c r="S26" s="237"/>
      <c r="T26" s="237"/>
      <c r="U26" s="237"/>
      <c r="V26" s="237"/>
      <c r="W26" s="237"/>
      <c r="X26" s="237"/>
    </row>
    <row r="27" spans="1:24" x14ac:dyDescent="0.25">
      <c r="A27" s="52"/>
      <c r="B27" s="63" t="s">
        <v>85</v>
      </c>
      <c r="C27" s="173"/>
      <c r="D27" s="173"/>
      <c r="E27" s="183">
        <v>0.9</v>
      </c>
      <c r="F27" s="240">
        <v>1.9</v>
      </c>
      <c r="G27" s="52"/>
      <c r="H27" s="57"/>
      <c r="I27" s="179">
        <f t="shared" si="0"/>
        <v>0</v>
      </c>
      <c r="J27" s="180">
        <f t="shared" si="1"/>
        <v>0</v>
      </c>
      <c r="K27" s="57"/>
      <c r="L27" s="181" t="s">
        <v>63</v>
      </c>
      <c r="M27" s="182">
        <f t="shared" si="2"/>
        <v>1.7499999999999998E-2</v>
      </c>
      <c r="N27" s="52"/>
      <c r="O27" s="52"/>
      <c r="P27" s="52"/>
      <c r="Q27" s="52"/>
      <c r="R27" s="52"/>
      <c r="S27" s="237"/>
      <c r="T27" s="237"/>
      <c r="U27" s="237"/>
      <c r="V27" s="237"/>
      <c r="W27" s="237"/>
      <c r="X27" s="237"/>
    </row>
    <row r="28" spans="1:24" x14ac:dyDescent="0.25">
      <c r="A28" s="52"/>
      <c r="B28" s="63" t="s">
        <v>86</v>
      </c>
      <c r="C28" s="173"/>
      <c r="D28" s="173"/>
      <c r="E28" s="178">
        <v>0.9</v>
      </c>
      <c r="F28" s="239">
        <v>1.9</v>
      </c>
      <c r="G28" s="52"/>
      <c r="H28" s="57"/>
      <c r="I28" s="179">
        <f t="shared" si="0"/>
        <v>0</v>
      </c>
      <c r="J28" s="180">
        <f t="shared" si="1"/>
        <v>0</v>
      </c>
      <c r="K28" s="57"/>
      <c r="L28" s="181" t="s">
        <v>63</v>
      </c>
      <c r="M28" s="182">
        <f t="shared" si="2"/>
        <v>1.7499999999999998E-2</v>
      </c>
      <c r="N28" s="52"/>
      <c r="O28" s="52"/>
      <c r="P28" s="52"/>
      <c r="Q28" s="52"/>
      <c r="R28" s="52"/>
      <c r="S28" s="237"/>
      <c r="T28" s="237"/>
      <c r="U28" s="237"/>
      <c r="V28" s="237"/>
      <c r="W28" s="237"/>
      <c r="X28" s="237"/>
    </row>
    <row r="29" spans="1:24" x14ac:dyDescent="0.25">
      <c r="A29" s="52"/>
      <c r="B29" s="63" t="s">
        <v>87</v>
      </c>
      <c r="C29" s="173"/>
      <c r="D29" s="173"/>
      <c r="E29" s="183">
        <v>0.9</v>
      </c>
      <c r="F29" s="240">
        <v>1.9</v>
      </c>
      <c r="G29" s="52"/>
      <c r="H29" s="57"/>
      <c r="I29" s="179">
        <f t="shared" si="0"/>
        <v>0</v>
      </c>
      <c r="J29" s="180">
        <f t="shared" si="1"/>
        <v>0</v>
      </c>
      <c r="K29" s="57"/>
      <c r="L29" s="181" t="s">
        <v>63</v>
      </c>
      <c r="M29" s="182">
        <f t="shared" si="2"/>
        <v>1.7499999999999998E-2</v>
      </c>
      <c r="N29" s="52"/>
      <c r="O29" s="52"/>
      <c r="P29" s="52"/>
      <c r="Q29" s="52"/>
      <c r="R29" s="52"/>
      <c r="S29" s="237"/>
      <c r="T29" s="237"/>
      <c r="U29" s="237"/>
      <c r="V29" s="237"/>
      <c r="W29" s="237"/>
      <c r="X29" s="237"/>
    </row>
    <row r="30" spans="1:24" x14ac:dyDescent="0.25">
      <c r="A30" s="52"/>
      <c r="B30" s="63" t="s">
        <v>88</v>
      </c>
      <c r="C30" s="173"/>
      <c r="D30" s="173"/>
      <c r="E30" s="178">
        <v>0.9</v>
      </c>
      <c r="F30" s="239">
        <v>0.9</v>
      </c>
      <c r="G30" s="52"/>
      <c r="H30" s="57"/>
      <c r="I30" s="179">
        <f t="shared" si="0"/>
        <v>0</v>
      </c>
      <c r="J30" s="180">
        <f t="shared" si="1"/>
        <v>0</v>
      </c>
      <c r="K30" s="57"/>
      <c r="L30" s="181" t="s">
        <v>66</v>
      </c>
      <c r="M30" s="182">
        <f t="shared" si="2"/>
        <v>3.7499999999999999E-2</v>
      </c>
      <c r="N30" s="52"/>
      <c r="O30" s="52"/>
      <c r="P30" s="52"/>
      <c r="Q30" s="52"/>
      <c r="R30" s="52"/>
      <c r="S30" s="237"/>
      <c r="T30" s="237"/>
      <c r="U30" s="237"/>
      <c r="V30" s="237"/>
      <c r="W30" s="237"/>
      <c r="X30" s="237"/>
    </row>
    <row r="31" spans="1:24" x14ac:dyDescent="0.25">
      <c r="A31" s="52"/>
      <c r="B31" s="63" t="s">
        <v>89</v>
      </c>
      <c r="C31" s="173"/>
      <c r="D31" s="173"/>
      <c r="E31" s="183">
        <v>0.9</v>
      </c>
      <c r="F31" s="240">
        <v>1.9</v>
      </c>
      <c r="G31" s="52"/>
      <c r="H31" s="57"/>
      <c r="I31" s="179">
        <f t="shared" si="0"/>
        <v>0</v>
      </c>
      <c r="J31" s="180">
        <f t="shared" si="1"/>
        <v>0</v>
      </c>
      <c r="K31" s="57"/>
      <c r="L31" s="181" t="s">
        <v>63</v>
      </c>
      <c r="M31" s="182">
        <f t="shared" si="2"/>
        <v>1.7499999999999998E-2</v>
      </c>
      <c r="N31" s="52"/>
      <c r="O31" s="52"/>
      <c r="P31" s="52"/>
      <c r="Q31" s="52"/>
      <c r="R31" s="52"/>
      <c r="S31" s="237"/>
      <c r="T31" s="237"/>
      <c r="U31" s="237"/>
      <c r="V31" s="237"/>
      <c r="W31" s="237"/>
      <c r="X31" s="237"/>
    </row>
    <row r="32" spans="1:24" x14ac:dyDescent="0.25">
      <c r="A32" s="52"/>
      <c r="B32" s="63" t="s">
        <v>90</v>
      </c>
      <c r="C32" s="173"/>
      <c r="D32" s="173"/>
      <c r="E32" s="178">
        <v>0.9</v>
      </c>
      <c r="F32" s="239">
        <v>1.9</v>
      </c>
      <c r="G32" s="52"/>
      <c r="H32" s="57"/>
      <c r="I32" s="179">
        <f t="shared" si="0"/>
        <v>0</v>
      </c>
      <c r="J32" s="180">
        <f t="shared" si="1"/>
        <v>0</v>
      </c>
      <c r="K32" s="57"/>
      <c r="L32" s="181" t="s">
        <v>63</v>
      </c>
      <c r="M32" s="182">
        <f t="shared" si="2"/>
        <v>1.7499999999999998E-2</v>
      </c>
      <c r="N32" s="52"/>
      <c r="O32" s="52"/>
      <c r="P32" s="52"/>
      <c r="Q32" s="52"/>
      <c r="R32" s="52"/>
      <c r="S32" s="237"/>
      <c r="T32" s="237"/>
      <c r="U32" s="237"/>
      <c r="V32" s="237"/>
      <c r="W32" s="237"/>
      <c r="X32" s="237"/>
    </row>
    <row r="33" spans="1:24" x14ac:dyDescent="0.25">
      <c r="A33" s="52"/>
      <c r="B33" s="63" t="s">
        <v>91</v>
      </c>
      <c r="C33" s="173"/>
      <c r="D33" s="173"/>
      <c r="E33" s="183">
        <v>0.9</v>
      </c>
      <c r="F33" s="240">
        <v>1.9</v>
      </c>
      <c r="G33" s="52"/>
      <c r="H33" s="57"/>
      <c r="I33" s="179">
        <f t="shared" si="0"/>
        <v>0</v>
      </c>
      <c r="J33" s="180">
        <f t="shared" si="1"/>
        <v>0</v>
      </c>
      <c r="K33" s="57"/>
      <c r="L33" s="181" t="s">
        <v>63</v>
      </c>
      <c r="M33" s="182">
        <f t="shared" si="2"/>
        <v>1.7499999999999998E-2</v>
      </c>
      <c r="N33" s="52"/>
      <c r="O33" s="52"/>
      <c r="P33" s="52"/>
      <c r="Q33" s="52"/>
      <c r="R33" s="52"/>
      <c r="S33" s="237"/>
      <c r="T33" s="237"/>
      <c r="U33" s="237"/>
      <c r="V33" s="237"/>
      <c r="W33" s="237"/>
      <c r="X33" s="237"/>
    </row>
    <row r="34" spans="1:24" x14ac:dyDescent="0.25">
      <c r="A34" s="52"/>
      <c r="B34" s="63" t="s">
        <v>92</v>
      </c>
      <c r="C34" s="173"/>
      <c r="D34" s="173"/>
      <c r="E34" s="178">
        <v>0.9</v>
      </c>
      <c r="F34" s="239">
        <v>1.9</v>
      </c>
      <c r="G34" s="52"/>
      <c r="H34" s="57"/>
      <c r="I34" s="179">
        <f t="shared" si="0"/>
        <v>0</v>
      </c>
      <c r="J34" s="180">
        <f t="shared" si="1"/>
        <v>0</v>
      </c>
      <c r="K34" s="57"/>
      <c r="L34" s="181" t="s">
        <v>63</v>
      </c>
      <c r="M34" s="182">
        <f t="shared" si="2"/>
        <v>1.7499999999999998E-2</v>
      </c>
      <c r="N34" s="52"/>
      <c r="O34" s="52"/>
      <c r="P34" s="52"/>
      <c r="Q34" s="52"/>
      <c r="R34" s="52"/>
      <c r="S34" s="237"/>
      <c r="T34" s="237"/>
      <c r="U34" s="237"/>
      <c r="V34" s="237"/>
      <c r="W34" s="237"/>
      <c r="X34" s="237"/>
    </row>
    <row r="35" spans="1:24" x14ac:dyDescent="0.25">
      <c r="A35" s="52"/>
      <c r="B35" s="63" t="s">
        <v>93</v>
      </c>
      <c r="C35" s="173"/>
      <c r="D35" s="173"/>
      <c r="E35" s="183">
        <v>9.5399999999999991</v>
      </c>
      <c r="F35" s="240">
        <v>9.5399999999999991</v>
      </c>
      <c r="G35" s="52"/>
      <c r="H35" s="57"/>
      <c r="I35" s="179">
        <f t="shared" si="0"/>
        <v>0</v>
      </c>
      <c r="J35" s="180">
        <f t="shared" si="1"/>
        <v>0</v>
      </c>
      <c r="K35" s="57"/>
      <c r="L35" s="181" t="s">
        <v>69</v>
      </c>
      <c r="M35" s="182">
        <f t="shared" si="2"/>
        <v>2.4390243902439027E-4</v>
      </c>
      <c r="N35" s="52"/>
      <c r="O35" s="52"/>
      <c r="P35" s="52"/>
      <c r="Q35" s="52"/>
      <c r="R35" s="52"/>
      <c r="S35" s="237"/>
      <c r="T35" s="237"/>
      <c r="U35" s="237"/>
      <c r="V35" s="237"/>
      <c r="W35" s="237"/>
      <c r="X35" s="237"/>
    </row>
    <row r="36" spans="1:24" x14ac:dyDescent="0.25">
      <c r="A36" s="52"/>
      <c r="B36" s="63" t="s">
        <v>94</v>
      </c>
      <c r="C36" s="173"/>
      <c r="D36" s="173"/>
      <c r="E36" s="178">
        <v>6.5</v>
      </c>
      <c r="F36" s="239">
        <v>8</v>
      </c>
      <c r="G36" s="52"/>
      <c r="H36" s="57"/>
      <c r="I36" s="179">
        <f t="shared" si="0"/>
        <v>0</v>
      </c>
      <c r="J36" s="180">
        <f t="shared" si="1"/>
        <v>0</v>
      </c>
      <c r="K36" s="57"/>
      <c r="L36" s="181" t="s">
        <v>69</v>
      </c>
      <c r="M36" s="182">
        <f t="shared" si="2"/>
        <v>2.4390243902439027E-4</v>
      </c>
      <c r="N36" s="52"/>
      <c r="O36" s="52"/>
      <c r="P36" s="52"/>
      <c r="Q36" s="52"/>
      <c r="R36" s="52"/>
      <c r="S36" s="237"/>
      <c r="T36" s="237"/>
      <c r="U36" s="237"/>
      <c r="V36" s="237"/>
      <c r="W36" s="237"/>
      <c r="X36" s="237"/>
    </row>
    <row r="37" spans="1:24" x14ac:dyDescent="0.25">
      <c r="A37" s="52"/>
      <c r="B37" s="63" t="s">
        <v>95</v>
      </c>
      <c r="C37" s="173"/>
      <c r="D37" s="173"/>
      <c r="E37" s="183">
        <v>0.9</v>
      </c>
      <c r="F37" s="240">
        <v>1.9</v>
      </c>
      <c r="G37" s="52"/>
      <c r="H37" s="57"/>
      <c r="I37" s="179">
        <f t="shared" si="0"/>
        <v>0</v>
      </c>
      <c r="J37" s="180">
        <f t="shared" si="1"/>
        <v>0</v>
      </c>
      <c r="K37" s="57"/>
      <c r="L37" s="181" t="s">
        <v>69</v>
      </c>
      <c r="M37" s="182">
        <f t="shared" si="2"/>
        <v>2.4390243902439027E-4</v>
      </c>
      <c r="N37" s="52"/>
      <c r="O37" s="52"/>
      <c r="P37" s="52"/>
      <c r="Q37" s="52"/>
      <c r="R37" s="52"/>
      <c r="S37" s="237"/>
      <c r="T37" s="237"/>
      <c r="U37" s="237"/>
      <c r="V37" s="237"/>
      <c r="W37" s="237"/>
      <c r="X37" s="237"/>
    </row>
    <row r="38" spans="1:24" x14ac:dyDescent="0.25">
      <c r="A38" s="52"/>
      <c r="B38" s="63" t="s">
        <v>96</v>
      </c>
      <c r="C38" s="173"/>
      <c r="D38" s="173"/>
      <c r="E38" s="178">
        <v>0.9</v>
      </c>
      <c r="F38" s="239">
        <v>1.9</v>
      </c>
      <c r="G38" s="52"/>
      <c r="H38" s="57"/>
      <c r="I38" s="179">
        <f t="shared" si="0"/>
        <v>0</v>
      </c>
      <c r="J38" s="180">
        <f t="shared" si="1"/>
        <v>0</v>
      </c>
      <c r="K38" s="57"/>
      <c r="L38" s="181" t="s">
        <v>69</v>
      </c>
      <c r="M38" s="182">
        <f t="shared" si="2"/>
        <v>2.4390243902439027E-4</v>
      </c>
      <c r="N38" s="52"/>
      <c r="O38" s="52"/>
      <c r="P38" s="52"/>
      <c r="Q38" s="52"/>
      <c r="R38" s="52"/>
      <c r="S38" s="237"/>
      <c r="T38" s="237"/>
      <c r="U38" s="237"/>
      <c r="V38" s="237"/>
      <c r="W38" s="237"/>
      <c r="X38" s="237"/>
    </row>
    <row r="39" spans="1:24" x14ac:dyDescent="0.25">
      <c r="A39" s="52"/>
      <c r="B39" s="63" t="s">
        <v>97</v>
      </c>
      <c r="C39" s="173"/>
      <c r="D39" s="173"/>
      <c r="E39" s="183">
        <v>0.9</v>
      </c>
      <c r="F39" s="240">
        <v>1.9</v>
      </c>
      <c r="G39" s="52"/>
      <c r="H39" s="57"/>
      <c r="I39" s="179">
        <f t="shared" si="0"/>
        <v>0</v>
      </c>
      <c r="J39" s="180">
        <f t="shared" si="1"/>
        <v>0</v>
      </c>
      <c r="K39" s="57"/>
      <c r="L39" s="181" t="s">
        <v>69</v>
      </c>
      <c r="M39" s="182">
        <f t="shared" si="2"/>
        <v>2.4390243902439027E-4</v>
      </c>
      <c r="N39" s="52"/>
      <c r="O39" s="52"/>
      <c r="P39" s="52"/>
      <c r="Q39" s="52"/>
      <c r="R39" s="52"/>
      <c r="S39" s="237"/>
      <c r="T39" s="237"/>
      <c r="U39" s="237"/>
      <c r="V39" s="237"/>
      <c r="W39" s="237"/>
      <c r="X39" s="237"/>
    </row>
    <row r="40" spans="1:24" x14ac:dyDescent="0.25">
      <c r="A40" s="52"/>
      <c r="B40" s="63" t="s">
        <v>98</v>
      </c>
      <c r="C40" s="173"/>
      <c r="D40" s="173"/>
      <c r="E40" s="178">
        <v>0.9</v>
      </c>
      <c r="F40" s="239">
        <v>1.9</v>
      </c>
      <c r="G40" s="52"/>
      <c r="H40" s="57"/>
      <c r="I40" s="179">
        <f t="shared" si="0"/>
        <v>0</v>
      </c>
      <c r="J40" s="180">
        <f t="shared" si="1"/>
        <v>0</v>
      </c>
      <c r="K40" s="57"/>
      <c r="L40" s="181" t="s">
        <v>69</v>
      </c>
      <c r="M40" s="182">
        <f t="shared" si="2"/>
        <v>2.4390243902439027E-4</v>
      </c>
      <c r="N40" s="52"/>
      <c r="O40" s="52"/>
      <c r="P40" s="52"/>
      <c r="Q40" s="52"/>
      <c r="R40" s="52"/>
      <c r="S40" s="237"/>
      <c r="T40" s="237"/>
      <c r="U40" s="237"/>
      <c r="V40" s="237"/>
      <c r="W40" s="237"/>
      <c r="X40" s="237"/>
    </row>
    <row r="41" spans="1:24" x14ac:dyDescent="0.25">
      <c r="A41" s="52"/>
      <c r="B41" s="63" t="s">
        <v>99</v>
      </c>
      <c r="C41" s="173"/>
      <c r="D41" s="173"/>
      <c r="E41" s="183">
        <v>9.5399999999999991</v>
      </c>
      <c r="F41" s="240">
        <v>9.5399999999999991</v>
      </c>
      <c r="G41" s="52"/>
      <c r="H41" s="57"/>
      <c r="I41" s="179">
        <f t="shared" si="0"/>
        <v>0</v>
      </c>
      <c r="J41" s="180">
        <f t="shared" si="1"/>
        <v>0</v>
      </c>
      <c r="K41" s="57"/>
      <c r="L41" s="181" t="s">
        <v>69</v>
      </c>
      <c r="M41" s="182">
        <f t="shared" si="2"/>
        <v>2.4390243902439027E-4</v>
      </c>
      <c r="N41" s="52"/>
      <c r="O41" s="52"/>
      <c r="P41" s="52"/>
      <c r="Q41" s="52"/>
      <c r="R41" s="52"/>
      <c r="S41" s="237"/>
      <c r="T41" s="237"/>
      <c r="U41" s="237"/>
      <c r="V41" s="237"/>
      <c r="W41" s="237"/>
      <c r="X41" s="237"/>
    </row>
    <row r="42" spans="1:24" x14ac:dyDescent="0.25">
      <c r="A42" s="52"/>
      <c r="B42" s="63" t="s">
        <v>100</v>
      </c>
      <c r="C42" s="173"/>
      <c r="D42" s="173"/>
      <c r="E42" s="178">
        <v>0.9</v>
      </c>
      <c r="F42" s="239">
        <v>1.9</v>
      </c>
      <c r="G42" s="52"/>
      <c r="H42" s="57"/>
      <c r="I42" s="179">
        <f t="shared" si="0"/>
        <v>0</v>
      </c>
      <c r="J42" s="180">
        <f t="shared" si="1"/>
        <v>0</v>
      </c>
      <c r="K42" s="57"/>
      <c r="L42" s="181" t="s">
        <v>63</v>
      </c>
      <c r="M42" s="182">
        <f t="shared" si="2"/>
        <v>1.7499999999999998E-2</v>
      </c>
      <c r="N42" s="52"/>
      <c r="O42" s="52"/>
      <c r="P42" s="52"/>
      <c r="Q42" s="52"/>
      <c r="R42" s="52"/>
      <c r="S42" s="237"/>
      <c r="T42" s="237"/>
      <c r="U42" s="237"/>
      <c r="V42" s="237"/>
      <c r="W42" s="237"/>
      <c r="X42" s="237"/>
    </row>
    <row r="43" spans="1:24" x14ac:dyDescent="0.25">
      <c r="A43" s="52"/>
      <c r="B43" s="63" t="s">
        <v>101</v>
      </c>
      <c r="C43" s="173"/>
      <c r="D43" s="173"/>
      <c r="E43" s="183">
        <v>0.9</v>
      </c>
      <c r="F43" s="240">
        <v>2.5</v>
      </c>
      <c r="G43" s="52"/>
      <c r="H43" s="57"/>
      <c r="I43" s="179">
        <f t="shared" si="0"/>
        <v>0</v>
      </c>
      <c r="J43" s="180">
        <f t="shared" si="1"/>
        <v>0</v>
      </c>
      <c r="K43" s="57"/>
      <c r="L43" s="181" t="s">
        <v>66</v>
      </c>
      <c r="M43" s="182">
        <f t="shared" si="2"/>
        <v>3.7499999999999999E-2</v>
      </c>
      <c r="N43" s="52"/>
      <c r="O43" s="52"/>
      <c r="P43" s="52"/>
      <c r="Q43" s="52"/>
      <c r="R43" s="52"/>
      <c r="S43" s="237"/>
      <c r="T43" s="237"/>
      <c r="U43" s="237"/>
      <c r="V43" s="237"/>
      <c r="W43" s="237"/>
      <c r="X43" s="237"/>
    </row>
    <row r="44" spans="1:24" x14ac:dyDescent="0.25">
      <c r="A44" s="52"/>
      <c r="B44" s="63" t="s">
        <v>102</v>
      </c>
      <c r="C44" s="173"/>
      <c r="D44" s="173"/>
      <c r="E44" s="178">
        <v>9.5399999999999991</v>
      </c>
      <c r="F44" s="239">
        <v>9.5399999999999991</v>
      </c>
      <c r="G44" s="52"/>
      <c r="H44" s="57"/>
      <c r="I44" s="179">
        <f t="shared" si="0"/>
        <v>0</v>
      </c>
      <c r="J44" s="180">
        <f t="shared" si="1"/>
        <v>0</v>
      </c>
      <c r="K44" s="57"/>
      <c r="L44" s="181" t="s">
        <v>69</v>
      </c>
      <c r="M44" s="182">
        <f t="shared" si="2"/>
        <v>2.4390243902439027E-4</v>
      </c>
      <c r="N44" s="52"/>
      <c r="O44" s="52"/>
      <c r="P44" s="52"/>
      <c r="Q44" s="52"/>
      <c r="R44" s="52"/>
      <c r="S44" s="237"/>
      <c r="T44" s="237"/>
      <c r="U44" s="237"/>
      <c r="V44" s="237"/>
      <c r="W44" s="237"/>
      <c r="X44" s="237"/>
    </row>
    <row r="45" spans="1:24" x14ac:dyDescent="0.25">
      <c r="A45" s="52"/>
      <c r="B45" s="63" t="s">
        <v>103</v>
      </c>
      <c r="C45" s="173"/>
      <c r="D45" s="173"/>
      <c r="E45" s="183">
        <v>0.9</v>
      </c>
      <c r="F45" s="240">
        <v>1.9</v>
      </c>
      <c r="G45" s="52"/>
      <c r="H45" s="57"/>
      <c r="I45" s="179">
        <f t="shared" si="0"/>
        <v>0</v>
      </c>
      <c r="J45" s="180">
        <f t="shared" si="1"/>
        <v>0</v>
      </c>
      <c r="K45" s="57"/>
      <c r="L45" s="181" t="s">
        <v>63</v>
      </c>
      <c r="M45" s="182">
        <f t="shared" si="2"/>
        <v>1.7499999999999998E-2</v>
      </c>
      <c r="N45" s="52"/>
      <c r="O45" s="52"/>
      <c r="P45" s="52"/>
      <c r="Q45" s="52"/>
      <c r="R45" s="52"/>
      <c r="S45" s="237"/>
      <c r="T45" s="237"/>
      <c r="U45" s="237"/>
      <c r="V45" s="237"/>
      <c r="W45" s="237"/>
      <c r="X45" s="237"/>
    </row>
    <row r="46" spans="1:24" x14ac:dyDescent="0.25">
      <c r="A46" s="52"/>
      <c r="B46" s="63" t="s">
        <v>104</v>
      </c>
      <c r="C46" s="173"/>
      <c r="D46" s="173"/>
      <c r="E46" s="178">
        <v>0.9</v>
      </c>
      <c r="F46" s="239">
        <v>1.9</v>
      </c>
      <c r="G46" s="52"/>
      <c r="H46" s="57"/>
      <c r="I46" s="179">
        <f t="shared" si="0"/>
        <v>0</v>
      </c>
      <c r="J46" s="180">
        <f t="shared" si="1"/>
        <v>0</v>
      </c>
      <c r="K46" s="57"/>
      <c r="L46" s="181" t="s">
        <v>69</v>
      </c>
      <c r="M46" s="182">
        <f t="shared" si="2"/>
        <v>2.4390243902439027E-4</v>
      </c>
      <c r="N46" s="52"/>
      <c r="O46" s="52"/>
      <c r="P46" s="52"/>
      <c r="Q46" s="52"/>
      <c r="R46" s="52"/>
      <c r="S46" s="237"/>
      <c r="T46" s="237"/>
      <c r="U46" s="237"/>
      <c r="V46" s="237"/>
      <c r="W46" s="237"/>
      <c r="X46" s="237"/>
    </row>
    <row r="47" spans="1:24" x14ac:dyDescent="0.25">
      <c r="A47" s="52"/>
      <c r="B47" s="63" t="s">
        <v>105</v>
      </c>
      <c r="C47" s="173"/>
      <c r="D47" s="173"/>
      <c r="E47" s="183">
        <v>0.9</v>
      </c>
      <c r="F47" s="240">
        <v>1.9</v>
      </c>
      <c r="G47" s="52"/>
      <c r="H47" s="57"/>
      <c r="I47" s="179">
        <f t="shared" si="0"/>
        <v>0</v>
      </c>
      <c r="J47" s="180">
        <f t="shared" si="1"/>
        <v>0</v>
      </c>
      <c r="K47" s="57"/>
      <c r="L47" s="181" t="s">
        <v>69</v>
      </c>
      <c r="M47" s="182">
        <f t="shared" si="2"/>
        <v>2.4390243902439027E-4</v>
      </c>
      <c r="N47" s="52"/>
      <c r="O47" s="52"/>
      <c r="P47" s="52"/>
      <c r="Q47" s="52"/>
      <c r="R47" s="52"/>
      <c r="S47" s="237"/>
      <c r="T47" s="237"/>
      <c r="U47" s="237"/>
      <c r="V47" s="237"/>
      <c r="W47" s="237"/>
      <c r="X47" s="237"/>
    </row>
    <row r="48" spans="1:24" x14ac:dyDescent="0.25">
      <c r="A48" s="52"/>
      <c r="B48" s="63" t="s">
        <v>106</v>
      </c>
      <c r="C48" s="173"/>
      <c r="D48" s="173"/>
      <c r="E48" s="178">
        <v>9.5399999999999991</v>
      </c>
      <c r="F48" s="239">
        <v>9.5399999999999991</v>
      </c>
      <c r="G48" s="52"/>
      <c r="H48" s="57"/>
      <c r="I48" s="179">
        <f t="shared" si="0"/>
        <v>0</v>
      </c>
      <c r="J48" s="180">
        <f t="shared" si="1"/>
        <v>0</v>
      </c>
      <c r="K48" s="57"/>
      <c r="L48" s="181" t="s">
        <v>69</v>
      </c>
      <c r="M48" s="182">
        <f t="shared" si="2"/>
        <v>2.4390243902439027E-4</v>
      </c>
      <c r="N48" s="52"/>
      <c r="O48" s="52"/>
      <c r="P48" s="52"/>
      <c r="Q48" s="52"/>
      <c r="R48" s="52"/>
      <c r="S48" s="237"/>
      <c r="T48" s="237"/>
      <c r="U48" s="237"/>
      <c r="V48" s="237"/>
      <c r="W48" s="237"/>
      <c r="X48" s="237"/>
    </row>
    <row r="49" spans="1:24" x14ac:dyDescent="0.25">
      <c r="A49" s="52"/>
      <c r="B49" s="63" t="s">
        <v>107</v>
      </c>
      <c r="C49" s="173"/>
      <c r="D49" s="173"/>
      <c r="E49" s="183">
        <v>0.9</v>
      </c>
      <c r="F49" s="240">
        <v>1.9</v>
      </c>
      <c r="G49" s="52"/>
      <c r="H49" s="57"/>
      <c r="I49" s="179">
        <f t="shared" si="0"/>
        <v>0</v>
      </c>
      <c r="J49" s="180">
        <f t="shared" si="1"/>
        <v>0</v>
      </c>
      <c r="K49" s="57"/>
      <c r="L49" s="181" t="s">
        <v>69</v>
      </c>
      <c r="M49" s="182">
        <f t="shared" si="2"/>
        <v>2.4390243902439027E-4</v>
      </c>
      <c r="N49" s="52"/>
      <c r="O49" s="52"/>
      <c r="P49" s="52"/>
      <c r="Q49" s="52"/>
      <c r="R49" s="52"/>
      <c r="S49" s="237"/>
      <c r="T49" s="237"/>
      <c r="U49" s="237"/>
      <c r="V49" s="237"/>
      <c r="W49" s="237"/>
      <c r="X49" s="237"/>
    </row>
    <row r="50" spans="1:24" x14ac:dyDescent="0.25">
      <c r="A50" s="52"/>
      <c r="B50" s="63" t="s">
        <v>108</v>
      </c>
      <c r="C50" s="173"/>
      <c r="D50" s="173"/>
      <c r="E50" s="178">
        <v>9.5399999999999991</v>
      </c>
      <c r="F50" s="239">
        <v>9.5399999999999991</v>
      </c>
      <c r="G50" s="52"/>
      <c r="H50" s="57"/>
      <c r="I50" s="179">
        <f t="shared" si="0"/>
        <v>0</v>
      </c>
      <c r="J50" s="180">
        <f t="shared" si="1"/>
        <v>0</v>
      </c>
      <c r="K50" s="57"/>
      <c r="L50" s="181" t="s">
        <v>69</v>
      </c>
      <c r="M50" s="182">
        <f t="shared" si="2"/>
        <v>2.4390243902439027E-4</v>
      </c>
      <c r="N50" s="52"/>
      <c r="O50" s="52"/>
      <c r="P50" s="52"/>
      <c r="Q50" s="52"/>
      <c r="R50" s="52"/>
      <c r="S50" s="237"/>
      <c r="T50" s="237"/>
      <c r="U50" s="237"/>
      <c r="V50" s="237"/>
      <c r="W50" s="237"/>
      <c r="X50" s="237"/>
    </row>
    <row r="51" spans="1:24" x14ac:dyDescent="0.25">
      <c r="A51" s="52"/>
      <c r="B51" s="63" t="s">
        <v>109</v>
      </c>
      <c r="C51" s="173"/>
      <c r="D51" s="173"/>
      <c r="E51" s="183">
        <v>9.5399999999999991</v>
      </c>
      <c r="F51" s="240">
        <v>9.5399999999999991</v>
      </c>
      <c r="G51" s="52"/>
      <c r="H51" s="57"/>
      <c r="I51" s="179">
        <f t="shared" si="0"/>
        <v>0</v>
      </c>
      <c r="J51" s="180">
        <f t="shared" si="1"/>
        <v>0</v>
      </c>
      <c r="K51" s="57"/>
      <c r="L51" s="181" t="s">
        <v>69</v>
      </c>
      <c r="M51" s="182">
        <f t="shared" si="2"/>
        <v>2.4390243902439027E-4</v>
      </c>
      <c r="N51" s="52"/>
      <c r="O51" s="52"/>
      <c r="P51" s="52"/>
      <c r="Q51" s="52"/>
      <c r="R51" s="52"/>
      <c r="S51" s="237"/>
      <c r="T51" s="237"/>
      <c r="U51" s="237"/>
      <c r="V51" s="237"/>
      <c r="W51" s="237"/>
      <c r="X51" s="237"/>
    </row>
    <row r="52" spans="1:24" x14ac:dyDescent="0.25">
      <c r="A52" s="52"/>
      <c r="B52" s="63" t="s">
        <v>110</v>
      </c>
      <c r="C52" s="173"/>
      <c r="D52" s="173"/>
      <c r="E52" s="178">
        <v>0.9</v>
      </c>
      <c r="F52" s="239">
        <v>1.9</v>
      </c>
      <c r="G52" s="52"/>
      <c r="H52" s="57"/>
      <c r="I52" s="179">
        <f t="shared" si="0"/>
        <v>0</v>
      </c>
      <c r="J52" s="180">
        <f t="shared" si="1"/>
        <v>0</v>
      </c>
      <c r="K52" s="57"/>
      <c r="L52" s="181" t="s">
        <v>69</v>
      </c>
      <c r="M52" s="182">
        <f t="shared" si="2"/>
        <v>2.4390243902439027E-4</v>
      </c>
      <c r="N52" s="52"/>
      <c r="O52" s="52"/>
      <c r="P52" s="52"/>
      <c r="Q52" s="52"/>
      <c r="R52" s="52"/>
      <c r="S52" s="237"/>
      <c r="T52" s="237"/>
      <c r="U52" s="237"/>
      <c r="V52" s="237"/>
      <c r="W52" s="237"/>
      <c r="X52" s="237"/>
    </row>
    <row r="53" spans="1:24" x14ac:dyDescent="0.25">
      <c r="A53" s="52"/>
      <c r="B53" s="63" t="s">
        <v>111</v>
      </c>
      <c r="C53" s="173"/>
      <c r="D53" s="173"/>
      <c r="E53" s="183">
        <v>0.9</v>
      </c>
      <c r="F53" s="240">
        <v>1.9</v>
      </c>
      <c r="G53" s="52"/>
      <c r="H53" s="57"/>
      <c r="I53" s="179">
        <f t="shared" si="0"/>
        <v>0</v>
      </c>
      <c r="J53" s="180">
        <f t="shared" si="1"/>
        <v>0</v>
      </c>
      <c r="K53" s="57"/>
      <c r="L53" s="181" t="s">
        <v>69</v>
      </c>
      <c r="M53" s="182">
        <f t="shared" si="2"/>
        <v>2.4390243902439027E-4</v>
      </c>
      <c r="N53" s="52"/>
      <c r="O53" s="52"/>
      <c r="P53" s="52"/>
      <c r="Q53" s="52"/>
      <c r="R53" s="52"/>
      <c r="S53" s="237"/>
      <c r="T53" s="237"/>
      <c r="U53" s="237"/>
      <c r="V53" s="237"/>
      <c r="W53" s="237"/>
      <c r="X53" s="237"/>
    </row>
    <row r="54" spans="1:24" x14ac:dyDescent="0.25">
      <c r="A54" s="52"/>
      <c r="B54" s="63" t="s">
        <v>112</v>
      </c>
      <c r="C54" s="173"/>
      <c r="D54" s="173"/>
      <c r="E54" s="178">
        <v>11.44</v>
      </c>
      <c r="F54" s="239">
        <v>11.44</v>
      </c>
      <c r="G54" s="52"/>
      <c r="H54" s="57"/>
      <c r="I54" s="179">
        <f t="shared" si="0"/>
        <v>0</v>
      </c>
      <c r="J54" s="180">
        <f t="shared" si="1"/>
        <v>0</v>
      </c>
      <c r="K54" s="57"/>
      <c r="L54" s="181" t="s">
        <v>69</v>
      </c>
      <c r="M54" s="182">
        <f t="shared" si="2"/>
        <v>2.4390243902439027E-4</v>
      </c>
      <c r="N54" s="52"/>
      <c r="O54" s="52"/>
      <c r="P54" s="52"/>
      <c r="Q54" s="52"/>
      <c r="R54" s="52"/>
      <c r="S54" s="237"/>
      <c r="T54" s="237"/>
      <c r="U54" s="237"/>
      <c r="V54" s="237"/>
      <c r="W54" s="237"/>
      <c r="X54" s="237"/>
    </row>
    <row r="55" spans="1:24" x14ac:dyDescent="0.25">
      <c r="A55" s="52"/>
      <c r="B55" s="63" t="s">
        <v>113</v>
      </c>
      <c r="C55" s="173"/>
      <c r="D55" s="173"/>
      <c r="E55" s="183">
        <v>11.44</v>
      </c>
      <c r="F55" s="240">
        <v>11.44</v>
      </c>
      <c r="G55" s="52"/>
      <c r="H55" s="57"/>
      <c r="I55" s="179">
        <f t="shared" si="0"/>
        <v>0</v>
      </c>
      <c r="J55" s="180">
        <f t="shared" si="1"/>
        <v>0</v>
      </c>
      <c r="K55" s="57"/>
      <c r="L55" s="181" t="s">
        <v>69</v>
      </c>
      <c r="M55" s="182">
        <f t="shared" si="2"/>
        <v>2.4390243902439027E-4</v>
      </c>
      <c r="N55" s="52"/>
      <c r="O55" s="52"/>
      <c r="P55" s="52"/>
      <c r="Q55" s="52"/>
      <c r="R55" s="52"/>
      <c r="S55" s="237"/>
      <c r="T55" s="237"/>
      <c r="U55" s="237"/>
      <c r="V55" s="237"/>
      <c r="W55" s="237"/>
      <c r="X55" s="237"/>
    </row>
    <row r="56" spans="1:24" x14ac:dyDescent="0.25">
      <c r="A56" s="52"/>
      <c r="B56" s="63" t="s">
        <v>114</v>
      </c>
      <c r="C56" s="173"/>
      <c r="D56" s="173"/>
      <c r="E56" s="178">
        <v>11.44</v>
      </c>
      <c r="F56" s="239">
        <v>11.44</v>
      </c>
      <c r="G56" s="52"/>
      <c r="H56" s="57"/>
      <c r="I56" s="179">
        <f t="shared" si="0"/>
        <v>0</v>
      </c>
      <c r="J56" s="180">
        <f t="shared" si="1"/>
        <v>0</v>
      </c>
      <c r="K56" s="57"/>
      <c r="L56" s="181" t="s">
        <v>69</v>
      </c>
      <c r="M56" s="182">
        <f t="shared" si="2"/>
        <v>2.4390243902439027E-4</v>
      </c>
      <c r="N56" s="52"/>
      <c r="O56" s="52"/>
      <c r="P56" s="52"/>
      <c r="Q56" s="52"/>
      <c r="R56" s="52"/>
      <c r="S56" s="237"/>
      <c r="T56" s="237"/>
      <c r="U56" s="237"/>
      <c r="V56" s="237"/>
      <c r="W56" s="237"/>
      <c r="X56" s="237"/>
    </row>
    <row r="57" spans="1:24" x14ac:dyDescent="0.25">
      <c r="A57" s="52"/>
      <c r="B57" s="63" t="s">
        <v>115</v>
      </c>
      <c r="C57" s="173"/>
      <c r="D57" s="173"/>
      <c r="E57" s="183">
        <v>11.44</v>
      </c>
      <c r="F57" s="240">
        <v>11.44</v>
      </c>
      <c r="G57" s="52"/>
      <c r="H57" s="57"/>
      <c r="I57" s="179">
        <f t="shared" si="0"/>
        <v>0</v>
      </c>
      <c r="J57" s="180">
        <f t="shared" si="1"/>
        <v>0</v>
      </c>
      <c r="K57" s="57"/>
      <c r="L57" s="181" t="s">
        <v>69</v>
      </c>
      <c r="M57" s="182">
        <f t="shared" si="2"/>
        <v>2.4390243902439027E-4</v>
      </c>
      <c r="N57" s="52"/>
      <c r="O57" s="52"/>
      <c r="P57" s="52"/>
      <c r="Q57" s="52"/>
      <c r="R57" s="52"/>
      <c r="S57" s="237"/>
      <c r="T57" s="237"/>
      <c r="U57" s="237"/>
      <c r="V57" s="237"/>
      <c r="W57" s="237"/>
      <c r="X57" s="237"/>
    </row>
    <row r="58" spans="1:24" x14ac:dyDescent="0.25">
      <c r="A58" s="52"/>
      <c r="B58" s="63" t="s">
        <v>116</v>
      </c>
      <c r="C58" s="173"/>
      <c r="D58" s="173"/>
      <c r="E58" s="178">
        <v>11.44</v>
      </c>
      <c r="F58" s="239">
        <v>11.44</v>
      </c>
      <c r="G58" s="52"/>
      <c r="H58" s="57"/>
      <c r="I58" s="179">
        <f t="shared" si="0"/>
        <v>0</v>
      </c>
      <c r="J58" s="180">
        <f t="shared" si="1"/>
        <v>0</v>
      </c>
      <c r="K58" s="57"/>
      <c r="L58" s="181" t="s">
        <v>69</v>
      </c>
      <c r="M58" s="182">
        <f t="shared" si="2"/>
        <v>2.4390243902439027E-4</v>
      </c>
      <c r="N58" s="52"/>
      <c r="O58" s="52"/>
      <c r="P58" s="52"/>
      <c r="Q58" s="52"/>
      <c r="R58" s="52"/>
      <c r="S58" s="237"/>
      <c r="T58" s="237"/>
      <c r="U58" s="237"/>
      <c r="V58" s="237"/>
      <c r="W58" s="237"/>
      <c r="X58" s="237"/>
    </row>
    <row r="59" spans="1:24" x14ac:dyDescent="0.25">
      <c r="A59" s="52"/>
      <c r="B59" s="63" t="s">
        <v>117</v>
      </c>
      <c r="C59" s="173"/>
      <c r="D59" s="173"/>
      <c r="E59" s="183">
        <v>11.44</v>
      </c>
      <c r="F59" s="240">
        <v>11.44</v>
      </c>
      <c r="G59" s="52"/>
      <c r="H59" s="57"/>
      <c r="I59" s="179">
        <f t="shared" si="0"/>
        <v>0</v>
      </c>
      <c r="J59" s="180">
        <f t="shared" si="1"/>
        <v>0</v>
      </c>
      <c r="K59" s="57"/>
      <c r="L59" s="181" t="s">
        <v>69</v>
      </c>
      <c r="M59" s="182">
        <f t="shared" si="2"/>
        <v>2.4390243902439027E-4</v>
      </c>
      <c r="N59" s="52"/>
      <c r="O59" s="52"/>
      <c r="P59" s="52"/>
      <c r="Q59" s="52"/>
      <c r="R59" s="52"/>
      <c r="S59" s="237"/>
      <c r="T59" s="237"/>
      <c r="U59" s="237"/>
      <c r="V59" s="237"/>
      <c r="W59" s="237"/>
      <c r="X59" s="237"/>
    </row>
    <row r="60" spans="1:24" x14ac:dyDescent="0.25">
      <c r="A60" s="52"/>
      <c r="B60" s="63" t="s">
        <v>118</v>
      </c>
      <c r="C60" s="173"/>
      <c r="D60" s="173"/>
      <c r="E60" s="178">
        <v>11.44</v>
      </c>
      <c r="F60" s="239">
        <v>11.44</v>
      </c>
      <c r="G60" s="52"/>
      <c r="H60" s="57"/>
      <c r="I60" s="179">
        <f t="shared" si="0"/>
        <v>0</v>
      </c>
      <c r="J60" s="180">
        <f t="shared" si="1"/>
        <v>0</v>
      </c>
      <c r="K60" s="57"/>
      <c r="L60" s="181" t="s">
        <v>69</v>
      </c>
      <c r="M60" s="182">
        <f t="shared" si="2"/>
        <v>2.4390243902439027E-4</v>
      </c>
      <c r="N60" s="52"/>
      <c r="O60" s="52"/>
      <c r="P60" s="52"/>
      <c r="Q60" s="52"/>
      <c r="R60" s="52"/>
      <c r="S60" s="237"/>
      <c r="T60" s="237"/>
      <c r="U60" s="237"/>
      <c r="V60" s="237"/>
      <c r="W60" s="237"/>
      <c r="X60" s="237"/>
    </row>
    <row r="61" spans="1:24" x14ac:dyDescent="0.25">
      <c r="A61" s="52"/>
      <c r="B61" s="63" t="s">
        <v>119</v>
      </c>
      <c r="C61" s="173"/>
      <c r="D61" s="173"/>
      <c r="E61" s="183">
        <v>11.44</v>
      </c>
      <c r="F61" s="240">
        <v>11.44</v>
      </c>
      <c r="G61" s="52"/>
      <c r="H61" s="57"/>
      <c r="I61" s="179">
        <f t="shared" si="0"/>
        <v>0</v>
      </c>
      <c r="J61" s="180">
        <f t="shared" si="1"/>
        <v>0</v>
      </c>
      <c r="K61" s="57"/>
      <c r="L61" s="181" t="s">
        <v>69</v>
      </c>
      <c r="M61" s="182">
        <f t="shared" si="2"/>
        <v>2.4390243902439027E-4</v>
      </c>
      <c r="N61" s="52"/>
      <c r="O61" s="52"/>
      <c r="P61" s="52"/>
      <c r="Q61" s="52"/>
      <c r="R61" s="52"/>
      <c r="S61" s="237"/>
      <c r="T61" s="237"/>
      <c r="U61" s="237"/>
      <c r="V61" s="237"/>
      <c r="W61" s="237"/>
      <c r="X61" s="237"/>
    </row>
    <row r="62" spans="1:24" x14ac:dyDescent="0.25">
      <c r="A62" s="52"/>
      <c r="B62" s="63" t="s">
        <v>120</v>
      </c>
      <c r="C62" s="173"/>
      <c r="D62" s="173"/>
      <c r="E62" s="178">
        <v>11.44</v>
      </c>
      <c r="F62" s="239">
        <v>11.44</v>
      </c>
      <c r="G62" s="52"/>
      <c r="H62" s="57"/>
      <c r="I62" s="179">
        <f t="shared" si="0"/>
        <v>0</v>
      </c>
      <c r="J62" s="180">
        <f t="shared" si="1"/>
        <v>0</v>
      </c>
      <c r="K62" s="57"/>
      <c r="L62" s="181" t="s">
        <v>69</v>
      </c>
      <c r="M62" s="182">
        <f t="shared" si="2"/>
        <v>2.4390243902439027E-4</v>
      </c>
      <c r="N62" s="52"/>
      <c r="O62" s="52"/>
      <c r="P62" s="52"/>
      <c r="Q62" s="52"/>
      <c r="R62" s="52"/>
      <c r="S62" s="237"/>
      <c r="T62" s="237"/>
      <c r="U62" s="237"/>
      <c r="V62" s="237"/>
      <c r="W62" s="237"/>
      <c r="X62" s="237"/>
    </row>
    <row r="63" spans="1:24" x14ac:dyDescent="0.25">
      <c r="A63" s="52"/>
      <c r="B63" s="63" t="s">
        <v>121</v>
      </c>
      <c r="C63" s="173"/>
      <c r="D63" s="173"/>
      <c r="E63" s="183">
        <v>11.44</v>
      </c>
      <c r="F63" s="240">
        <v>11.44</v>
      </c>
      <c r="G63" s="52"/>
      <c r="H63" s="57"/>
      <c r="I63" s="179">
        <f t="shared" si="0"/>
        <v>0</v>
      </c>
      <c r="J63" s="180">
        <f t="shared" si="1"/>
        <v>0</v>
      </c>
      <c r="K63" s="57"/>
      <c r="L63" s="181" t="s">
        <v>69</v>
      </c>
      <c r="M63" s="182">
        <f t="shared" si="2"/>
        <v>2.4390243902439027E-4</v>
      </c>
      <c r="N63" s="52"/>
      <c r="O63" s="52"/>
      <c r="P63" s="52"/>
      <c r="Q63" s="52"/>
      <c r="R63" s="52"/>
      <c r="S63" s="237"/>
      <c r="T63" s="237"/>
      <c r="U63" s="237"/>
      <c r="V63" s="237"/>
      <c r="W63" s="237"/>
      <c r="X63" s="237"/>
    </row>
    <row r="64" spans="1:24" x14ac:dyDescent="0.25">
      <c r="A64" s="52"/>
      <c r="B64" s="63" t="s">
        <v>122</v>
      </c>
      <c r="C64" s="173"/>
      <c r="D64" s="173"/>
      <c r="E64" s="178">
        <v>11.44</v>
      </c>
      <c r="F64" s="239">
        <v>11.44</v>
      </c>
      <c r="G64" s="52"/>
      <c r="H64" s="57"/>
      <c r="I64" s="179">
        <f t="shared" si="0"/>
        <v>0</v>
      </c>
      <c r="J64" s="180">
        <f t="shared" si="1"/>
        <v>0</v>
      </c>
      <c r="K64" s="57"/>
      <c r="L64" s="181" t="s">
        <v>69</v>
      </c>
      <c r="M64" s="182">
        <f t="shared" si="2"/>
        <v>2.4390243902439027E-4</v>
      </c>
      <c r="N64" s="52"/>
      <c r="O64" s="52"/>
      <c r="P64" s="52"/>
      <c r="Q64" s="52"/>
      <c r="R64" s="52"/>
      <c r="S64" s="237"/>
      <c r="T64" s="237"/>
      <c r="U64" s="237"/>
      <c r="V64" s="237"/>
      <c r="W64" s="237"/>
      <c r="X64" s="237"/>
    </row>
    <row r="65" spans="1:24" x14ac:dyDescent="0.25">
      <c r="A65" s="52"/>
      <c r="B65" s="63" t="s">
        <v>123</v>
      </c>
      <c r="C65" s="173"/>
      <c r="D65" s="173"/>
      <c r="E65" s="183">
        <v>11.44</v>
      </c>
      <c r="F65" s="240">
        <v>11.44</v>
      </c>
      <c r="G65" s="52"/>
      <c r="H65" s="57"/>
      <c r="I65" s="179">
        <f t="shared" si="0"/>
        <v>0</v>
      </c>
      <c r="J65" s="180">
        <f t="shared" si="1"/>
        <v>0</v>
      </c>
      <c r="K65" s="57"/>
      <c r="L65" s="181" t="s">
        <v>69</v>
      </c>
      <c r="M65" s="182">
        <f t="shared" si="2"/>
        <v>2.4390243902439027E-4</v>
      </c>
      <c r="N65" s="52"/>
      <c r="O65" s="52"/>
      <c r="P65" s="52"/>
      <c r="Q65" s="52"/>
      <c r="R65" s="52"/>
      <c r="S65" s="237"/>
      <c r="T65" s="237"/>
      <c r="U65" s="237"/>
      <c r="V65" s="237"/>
      <c r="W65" s="237"/>
      <c r="X65" s="237"/>
    </row>
    <row r="66" spans="1:24" x14ac:dyDescent="0.25">
      <c r="A66" s="52"/>
      <c r="B66" s="63" t="s">
        <v>124</v>
      </c>
      <c r="C66" s="173"/>
      <c r="D66" s="173"/>
      <c r="E66" s="178">
        <v>11.44</v>
      </c>
      <c r="F66" s="239">
        <v>11.44</v>
      </c>
      <c r="G66" s="52"/>
      <c r="H66" s="57"/>
      <c r="I66" s="179">
        <f t="shared" si="0"/>
        <v>0</v>
      </c>
      <c r="J66" s="180">
        <f t="shared" si="1"/>
        <v>0</v>
      </c>
      <c r="K66" s="57"/>
      <c r="L66" s="181" t="s">
        <v>69</v>
      </c>
      <c r="M66" s="182">
        <f t="shared" si="2"/>
        <v>2.4390243902439027E-4</v>
      </c>
      <c r="N66" s="52"/>
      <c r="O66" s="52"/>
      <c r="P66" s="52"/>
      <c r="Q66" s="52"/>
      <c r="R66" s="52"/>
      <c r="S66" s="237"/>
      <c r="T66" s="237"/>
      <c r="U66" s="237"/>
      <c r="V66" s="237"/>
      <c r="W66" s="237"/>
      <c r="X66" s="237"/>
    </row>
    <row r="67" spans="1:24" x14ac:dyDescent="0.25">
      <c r="A67" s="52"/>
      <c r="B67" s="63" t="s">
        <v>125</v>
      </c>
      <c r="C67" s="173"/>
      <c r="D67" s="173"/>
      <c r="E67" s="183">
        <v>11.44</v>
      </c>
      <c r="F67" s="240">
        <v>11.44</v>
      </c>
      <c r="G67" s="52"/>
      <c r="H67" s="57"/>
      <c r="I67" s="179">
        <f t="shared" si="0"/>
        <v>0</v>
      </c>
      <c r="J67" s="180">
        <f t="shared" si="1"/>
        <v>0</v>
      </c>
      <c r="K67" s="57"/>
      <c r="L67" s="181" t="s">
        <v>69</v>
      </c>
      <c r="M67" s="182">
        <f t="shared" si="2"/>
        <v>2.4390243902439027E-4</v>
      </c>
      <c r="N67" s="52"/>
      <c r="O67" s="52"/>
      <c r="P67" s="52"/>
      <c r="Q67" s="52"/>
      <c r="R67" s="52"/>
      <c r="S67" s="237"/>
      <c r="T67" s="237"/>
      <c r="U67" s="237"/>
      <c r="V67" s="237"/>
      <c r="W67" s="237"/>
      <c r="X67" s="237"/>
    </row>
    <row r="68" spans="1:24" x14ac:dyDescent="0.25">
      <c r="A68" s="52"/>
      <c r="B68" s="63" t="s">
        <v>126</v>
      </c>
      <c r="C68" s="173"/>
      <c r="D68" s="173"/>
      <c r="E68" s="178">
        <v>11.44</v>
      </c>
      <c r="F68" s="239">
        <v>11.44</v>
      </c>
      <c r="G68" s="52"/>
      <c r="H68" s="57"/>
      <c r="I68" s="179">
        <f t="shared" si="0"/>
        <v>0</v>
      </c>
      <c r="J68" s="180">
        <f t="shared" si="1"/>
        <v>0</v>
      </c>
      <c r="K68" s="57"/>
      <c r="L68" s="181" t="s">
        <v>69</v>
      </c>
      <c r="M68" s="182">
        <f t="shared" si="2"/>
        <v>2.4390243902439027E-4</v>
      </c>
      <c r="N68" s="52"/>
      <c r="O68" s="52"/>
      <c r="P68" s="52"/>
      <c r="Q68" s="52"/>
      <c r="R68" s="52"/>
      <c r="S68" s="237"/>
      <c r="T68" s="237"/>
      <c r="U68" s="237"/>
      <c r="V68" s="237"/>
      <c r="W68" s="237"/>
      <c r="X68" s="237"/>
    </row>
    <row r="69" spans="1:24" x14ac:dyDescent="0.25">
      <c r="A69" s="52"/>
      <c r="B69" s="63" t="s">
        <v>127</v>
      </c>
      <c r="C69" s="173"/>
      <c r="D69" s="173"/>
      <c r="E69" s="183">
        <v>11.44</v>
      </c>
      <c r="F69" s="240">
        <v>11.44</v>
      </c>
      <c r="G69" s="52"/>
      <c r="H69" s="57"/>
      <c r="I69" s="179">
        <f t="shared" si="0"/>
        <v>0</v>
      </c>
      <c r="J69" s="180">
        <f t="shared" si="1"/>
        <v>0</v>
      </c>
      <c r="K69" s="57"/>
      <c r="L69" s="181" t="s">
        <v>69</v>
      </c>
      <c r="M69" s="182">
        <f t="shared" si="2"/>
        <v>2.4390243902439027E-4</v>
      </c>
      <c r="N69" s="52"/>
      <c r="O69" s="52"/>
      <c r="P69" s="52"/>
      <c r="Q69" s="52"/>
      <c r="R69" s="52"/>
      <c r="S69" s="237"/>
      <c r="T69" s="237"/>
      <c r="U69" s="237"/>
      <c r="V69" s="237"/>
      <c r="W69" s="237"/>
      <c r="X69" s="237"/>
    </row>
    <row r="70" spans="1:24" x14ac:dyDescent="0.25">
      <c r="A70" s="52"/>
      <c r="B70" s="63" t="s">
        <v>128</v>
      </c>
      <c r="C70" s="173"/>
      <c r="D70" s="173"/>
      <c r="E70" s="178">
        <v>0.9</v>
      </c>
      <c r="F70" s="239">
        <v>3.9</v>
      </c>
      <c r="G70" s="52"/>
      <c r="H70" s="57"/>
      <c r="I70" s="179">
        <f t="shared" si="0"/>
        <v>0</v>
      </c>
      <c r="J70" s="180">
        <f t="shared" si="1"/>
        <v>0</v>
      </c>
      <c r="K70" s="57"/>
      <c r="L70" s="181" t="s">
        <v>63</v>
      </c>
      <c r="M70" s="182">
        <f t="shared" si="2"/>
        <v>1.7499999999999998E-2</v>
      </c>
      <c r="N70" s="52"/>
      <c r="O70" s="52"/>
      <c r="P70" s="52"/>
      <c r="Q70" s="52"/>
      <c r="R70" s="52"/>
      <c r="S70" s="237"/>
      <c r="T70" s="237"/>
      <c r="U70" s="237"/>
      <c r="V70" s="237"/>
      <c r="W70" s="237"/>
      <c r="X70" s="237"/>
    </row>
    <row r="71" spans="1:24" x14ac:dyDescent="0.25">
      <c r="A71" s="52"/>
      <c r="B71" s="63" t="s">
        <v>129</v>
      </c>
      <c r="C71" s="173"/>
      <c r="D71" s="173"/>
      <c r="E71" s="183">
        <v>11.44</v>
      </c>
      <c r="F71" s="240">
        <v>11.44</v>
      </c>
      <c r="G71" s="52"/>
      <c r="H71" s="57"/>
      <c r="I71" s="179">
        <f t="shared" si="0"/>
        <v>0</v>
      </c>
      <c r="J71" s="180">
        <f t="shared" si="1"/>
        <v>0</v>
      </c>
      <c r="K71" s="57"/>
      <c r="L71" s="181" t="s">
        <v>69</v>
      </c>
      <c r="M71" s="182">
        <f t="shared" si="2"/>
        <v>2.4390243902439027E-4</v>
      </c>
      <c r="N71" s="52"/>
      <c r="O71" s="52"/>
      <c r="P71" s="52"/>
      <c r="Q71" s="52"/>
      <c r="R71" s="52"/>
      <c r="S71" s="237"/>
      <c r="T71" s="237"/>
      <c r="U71" s="237"/>
      <c r="V71" s="237"/>
      <c r="W71" s="237"/>
      <c r="X71" s="237"/>
    </row>
    <row r="72" spans="1:24" x14ac:dyDescent="0.25">
      <c r="A72" s="52"/>
      <c r="B72" s="63" t="s">
        <v>130</v>
      </c>
      <c r="C72" s="173"/>
      <c r="D72" s="173"/>
      <c r="E72" s="178">
        <v>11.44</v>
      </c>
      <c r="F72" s="239">
        <v>11.44</v>
      </c>
      <c r="G72" s="52"/>
      <c r="H72" s="57"/>
      <c r="I72" s="179">
        <f t="shared" si="0"/>
        <v>0</v>
      </c>
      <c r="J72" s="180">
        <f t="shared" si="1"/>
        <v>0</v>
      </c>
      <c r="K72" s="57"/>
      <c r="L72" s="181" t="s">
        <v>69</v>
      </c>
      <c r="M72" s="182">
        <f t="shared" si="2"/>
        <v>2.4390243902439027E-4</v>
      </c>
      <c r="N72" s="52"/>
      <c r="O72" s="52"/>
      <c r="P72" s="52"/>
      <c r="Q72" s="52"/>
      <c r="R72" s="52"/>
      <c r="S72" s="237"/>
      <c r="T72" s="237"/>
      <c r="U72" s="237"/>
      <c r="V72" s="237"/>
      <c r="W72" s="237"/>
      <c r="X72" s="237"/>
    </row>
    <row r="73" spans="1:24" x14ac:dyDescent="0.25">
      <c r="A73" s="52"/>
      <c r="B73" s="63" t="s">
        <v>131</v>
      </c>
      <c r="C73" s="173"/>
      <c r="D73" s="173"/>
      <c r="E73" s="183">
        <v>0.9</v>
      </c>
      <c r="F73" s="240">
        <v>2.5</v>
      </c>
      <c r="G73" s="52"/>
      <c r="H73" s="57"/>
      <c r="I73" s="179">
        <f t="shared" ref="I73:I136" si="3">+C73*M73</f>
        <v>0</v>
      </c>
      <c r="J73" s="180">
        <f t="shared" ref="J73:J136" si="4">+D73*M73</f>
        <v>0</v>
      </c>
      <c r="K73" s="57"/>
      <c r="L73" s="181" t="s">
        <v>63</v>
      </c>
      <c r="M73" s="182">
        <f t="shared" ref="M73:M136" si="5">VLOOKUP(L73,N$9:Q$12,4,FALSE)</f>
        <v>1.7499999999999998E-2</v>
      </c>
      <c r="N73" s="52"/>
      <c r="O73" s="52"/>
      <c r="P73" s="52"/>
      <c r="Q73" s="52"/>
      <c r="R73" s="52"/>
      <c r="S73" s="237"/>
      <c r="T73" s="237"/>
      <c r="U73" s="237"/>
      <c r="V73" s="237"/>
      <c r="W73" s="237"/>
      <c r="X73" s="237"/>
    </row>
    <row r="74" spans="1:24" x14ac:dyDescent="0.25">
      <c r="A74" s="52"/>
      <c r="B74" s="63" t="s">
        <v>132</v>
      </c>
      <c r="C74" s="173"/>
      <c r="D74" s="173"/>
      <c r="E74" s="178">
        <v>11.44</v>
      </c>
      <c r="F74" s="239">
        <v>11.44</v>
      </c>
      <c r="G74" s="52"/>
      <c r="H74" s="57"/>
      <c r="I74" s="179">
        <f t="shared" si="3"/>
        <v>0</v>
      </c>
      <c r="J74" s="180">
        <f t="shared" si="4"/>
        <v>0</v>
      </c>
      <c r="K74" s="57"/>
      <c r="L74" s="181" t="s">
        <v>69</v>
      </c>
      <c r="M74" s="182">
        <f t="shared" si="5"/>
        <v>2.4390243902439027E-4</v>
      </c>
      <c r="N74" s="52"/>
      <c r="O74" s="52"/>
      <c r="P74" s="52"/>
      <c r="Q74" s="52"/>
      <c r="R74" s="52"/>
      <c r="S74" s="237"/>
      <c r="T74" s="237"/>
      <c r="U74" s="237"/>
      <c r="V74" s="237"/>
      <c r="W74" s="237"/>
      <c r="X74" s="237"/>
    </row>
    <row r="75" spans="1:24" x14ac:dyDescent="0.25">
      <c r="A75" s="52"/>
      <c r="B75" s="63" t="s">
        <v>133</v>
      </c>
      <c r="C75" s="173"/>
      <c r="D75" s="173"/>
      <c r="E75" s="183">
        <v>14.89</v>
      </c>
      <c r="F75" s="240">
        <v>14.89</v>
      </c>
      <c r="G75" s="52"/>
      <c r="H75" s="57"/>
      <c r="I75" s="179">
        <f t="shared" si="3"/>
        <v>0</v>
      </c>
      <c r="J75" s="180">
        <f t="shared" si="4"/>
        <v>0</v>
      </c>
      <c r="K75" s="57"/>
      <c r="L75" s="181" t="s">
        <v>69</v>
      </c>
      <c r="M75" s="182">
        <f t="shared" si="5"/>
        <v>2.4390243902439027E-4</v>
      </c>
      <c r="N75" s="52"/>
      <c r="O75" s="52"/>
      <c r="P75" s="52"/>
      <c r="Q75" s="52"/>
      <c r="R75" s="52"/>
      <c r="S75" s="237"/>
      <c r="T75" s="237"/>
      <c r="U75" s="237"/>
      <c r="V75" s="237"/>
      <c r="W75" s="237"/>
      <c r="X75" s="237"/>
    </row>
    <row r="76" spans="1:24" x14ac:dyDescent="0.25">
      <c r="A76" s="52"/>
      <c r="B76" s="63" t="s">
        <v>134</v>
      </c>
      <c r="C76" s="173"/>
      <c r="D76" s="173"/>
      <c r="E76" s="178">
        <v>14.89</v>
      </c>
      <c r="F76" s="239">
        <v>14.89</v>
      </c>
      <c r="G76" s="52"/>
      <c r="H76" s="57"/>
      <c r="I76" s="179">
        <f t="shared" si="3"/>
        <v>0</v>
      </c>
      <c r="J76" s="180">
        <f t="shared" si="4"/>
        <v>0</v>
      </c>
      <c r="K76" s="57"/>
      <c r="L76" s="181" t="s">
        <v>69</v>
      </c>
      <c r="M76" s="182">
        <f t="shared" si="5"/>
        <v>2.4390243902439027E-4</v>
      </c>
      <c r="N76" s="52"/>
      <c r="O76" s="52"/>
      <c r="P76" s="52"/>
      <c r="Q76" s="52"/>
      <c r="R76" s="52"/>
      <c r="S76" s="237"/>
      <c r="T76" s="237"/>
      <c r="U76" s="237"/>
      <c r="V76" s="237"/>
      <c r="W76" s="237"/>
      <c r="X76" s="237"/>
    </row>
    <row r="77" spans="1:24" x14ac:dyDescent="0.25">
      <c r="A77" s="52"/>
      <c r="B77" s="63" t="s">
        <v>135</v>
      </c>
      <c r="C77" s="173"/>
      <c r="D77" s="173"/>
      <c r="E77" s="183">
        <v>14.89</v>
      </c>
      <c r="F77" s="240">
        <v>14.89</v>
      </c>
      <c r="G77" s="52"/>
      <c r="H77" s="57"/>
      <c r="I77" s="179">
        <f t="shared" si="3"/>
        <v>0</v>
      </c>
      <c r="J77" s="180">
        <f t="shared" si="4"/>
        <v>0</v>
      </c>
      <c r="K77" s="57"/>
      <c r="L77" s="181" t="s">
        <v>69</v>
      </c>
      <c r="M77" s="182">
        <f t="shared" si="5"/>
        <v>2.4390243902439027E-4</v>
      </c>
      <c r="N77" s="52"/>
      <c r="O77" s="52"/>
      <c r="P77" s="52"/>
      <c r="Q77" s="52"/>
      <c r="R77" s="52"/>
      <c r="S77" s="237"/>
      <c r="T77" s="237"/>
      <c r="U77" s="237"/>
      <c r="V77" s="237"/>
      <c r="W77" s="237"/>
      <c r="X77" s="237"/>
    </row>
    <row r="78" spans="1:24" x14ac:dyDescent="0.25">
      <c r="A78" s="52"/>
      <c r="B78" s="63" t="s">
        <v>136</v>
      </c>
      <c r="C78" s="173"/>
      <c r="D78" s="173"/>
      <c r="E78" s="178">
        <v>14.89</v>
      </c>
      <c r="F78" s="239">
        <v>14.89</v>
      </c>
      <c r="G78" s="52"/>
      <c r="H78" s="57"/>
      <c r="I78" s="179">
        <f t="shared" si="3"/>
        <v>0</v>
      </c>
      <c r="J78" s="180">
        <f t="shared" si="4"/>
        <v>0</v>
      </c>
      <c r="K78" s="57"/>
      <c r="L78" s="181" t="s">
        <v>69</v>
      </c>
      <c r="M78" s="182">
        <f t="shared" si="5"/>
        <v>2.4390243902439027E-4</v>
      </c>
      <c r="N78" s="52"/>
      <c r="O78" s="52"/>
      <c r="P78" s="52"/>
      <c r="Q78" s="52"/>
      <c r="R78" s="52"/>
      <c r="S78" s="237"/>
      <c r="T78" s="237"/>
      <c r="U78" s="237"/>
      <c r="V78" s="237"/>
      <c r="W78" s="237"/>
      <c r="X78" s="237"/>
    </row>
    <row r="79" spans="1:24" x14ac:dyDescent="0.25">
      <c r="A79" s="52"/>
      <c r="B79" s="63" t="s">
        <v>137</v>
      </c>
      <c r="C79" s="173"/>
      <c r="D79" s="173"/>
      <c r="E79" s="183">
        <v>14.89</v>
      </c>
      <c r="F79" s="240">
        <v>14.89</v>
      </c>
      <c r="G79" s="52"/>
      <c r="H79" s="57"/>
      <c r="I79" s="179">
        <f t="shared" si="3"/>
        <v>0</v>
      </c>
      <c r="J79" s="180">
        <f t="shared" si="4"/>
        <v>0</v>
      </c>
      <c r="K79" s="57"/>
      <c r="L79" s="181" t="s">
        <v>69</v>
      </c>
      <c r="M79" s="182">
        <f t="shared" si="5"/>
        <v>2.4390243902439027E-4</v>
      </c>
      <c r="N79" s="52"/>
      <c r="O79" s="52"/>
      <c r="P79" s="52"/>
      <c r="Q79" s="52"/>
      <c r="R79" s="52"/>
      <c r="S79" s="237"/>
      <c r="T79" s="237"/>
      <c r="U79" s="237"/>
      <c r="V79" s="237"/>
      <c r="W79" s="237"/>
      <c r="X79" s="237"/>
    </row>
    <row r="80" spans="1:24" x14ac:dyDescent="0.25">
      <c r="A80" s="52"/>
      <c r="B80" s="63" t="s">
        <v>138</v>
      </c>
      <c r="C80" s="173"/>
      <c r="D80" s="173"/>
      <c r="E80" s="178">
        <v>14.89</v>
      </c>
      <c r="F80" s="239">
        <v>14.89</v>
      </c>
      <c r="G80" s="52"/>
      <c r="H80" s="57"/>
      <c r="I80" s="179">
        <f t="shared" si="3"/>
        <v>0</v>
      </c>
      <c r="J80" s="180">
        <f t="shared" si="4"/>
        <v>0</v>
      </c>
      <c r="K80" s="57"/>
      <c r="L80" s="181" t="s">
        <v>69</v>
      </c>
      <c r="M80" s="182">
        <f t="shared" si="5"/>
        <v>2.4390243902439027E-4</v>
      </c>
      <c r="N80" s="52"/>
      <c r="O80" s="52"/>
      <c r="P80" s="52"/>
      <c r="Q80" s="52"/>
      <c r="R80" s="52"/>
      <c r="S80" s="237"/>
      <c r="T80" s="237"/>
      <c r="U80" s="237"/>
      <c r="V80" s="237"/>
      <c r="W80" s="237"/>
      <c r="X80" s="237"/>
    </row>
    <row r="81" spans="1:24" x14ac:dyDescent="0.25">
      <c r="A81" s="52"/>
      <c r="B81" s="63" t="s">
        <v>139</v>
      </c>
      <c r="C81" s="173"/>
      <c r="D81" s="173"/>
      <c r="E81" s="183">
        <v>14.89</v>
      </c>
      <c r="F81" s="240">
        <v>14.89</v>
      </c>
      <c r="G81" s="52"/>
      <c r="H81" s="57"/>
      <c r="I81" s="179">
        <f t="shared" si="3"/>
        <v>0</v>
      </c>
      <c r="J81" s="180">
        <f t="shared" si="4"/>
        <v>0</v>
      </c>
      <c r="K81" s="57"/>
      <c r="L81" s="181" t="s">
        <v>69</v>
      </c>
      <c r="M81" s="182">
        <f t="shared" si="5"/>
        <v>2.4390243902439027E-4</v>
      </c>
      <c r="N81" s="52"/>
      <c r="O81" s="52"/>
      <c r="P81" s="52"/>
      <c r="Q81" s="52"/>
      <c r="R81" s="52"/>
      <c r="S81" s="237"/>
      <c r="T81" s="237"/>
      <c r="U81" s="237"/>
      <c r="V81" s="237"/>
      <c r="W81" s="237"/>
      <c r="X81" s="237"/>
    </row>
    <row r="82" spans="1:24" x14ac:dyDescent="0.25">
      <c r="A82" s="52"/>
      <c r="B82" s="63" t="s">
        <v>140</v>
      </c>
      <c r="C82" s="173"/>
      <c r="D82" s="173"/>
      <c r="E82" s="178">
        <v>14.89</v>
      </c>
      <c r="F82" s="239">
        <v>14.89</v>
      </c>
      <c r="G82" s="52"/>
      <c r="H82" s="57"/>
      <c r="I82" s="179">
        <f t="shared" si="3"/>
        <v>0</v>
      </c>
      <c r="J82" s="180">
        <f t="shared" si="4"/>
        <v>0</v>
      </c>
      <c r="K82" s="57"/>
      <c r="L82" s="181" t="s">
        <v>69</v>
      </c>
      <c r="M82" s="182">
        <f t="shared" si="5"/>
        <v>2.4390243902439027E-4</v>
      </c>
      <c r="N82" s="52"/>
      <c r="O82" s="52"/>
      <c r="P82" s="52"/>
      <c r="Q82" s="52"/>
      <c r="R82" s="52"/>
      <c r="S82" s="237"/>
      <c r="T82" s="237"/>
      <c r="U82" s="237"/>
      <c r="V82" s="237"/>
      <c r="W82" s="237"/>
      <c r="X82" s="237"/>
    </row>
    <row r="83" spans="1:24" x14ac:dyDescent="0.25">
      <c r="A83" s="52"/>
      <c r="B83" s="63" t="s">
        <v>141</v>
      </c>
      <c r="C83" s="173"/>
      <c r="D83" s="173"/>
      <c r="E83" s="183">
        <v>14.89</v>
      </c>
      <c r="F83" s="240">
        <v>14.89</v>
      </c>
      <c r="G83" s="52"/>
      <c r="H83" s="57"/>
      <c r="I83" s="179">
        <f t="shared" si="3"/>
        <v>0</v>
      </c>
      <c r="J83" s="180">
        <f t="shared" si="4"/>
        <v>0</v>
      </c>
      <c r="K83" s="57"/>
      <c r="L83" s="181" t="s">
        <v>69</v>
      </c>
      <c r="M83" s="182">
        <f t="shared" si="5"/>
        <v>2.4390243902439027E-4</v>
      </c>
      <c r="N83" s="52"/>
      <c r="O83" s="52"/>
      <c r="P83" s="52"/>
      <c r="Q83" s="52"/>
      <c r="R83" s="52"/>
      <c r="S83" s="237"/>
      <c r="T83" s="237"/>
      <c r="U83" s="237"/>
      <c r="V83" s="237"/>
      <c r="W83" s="237"/>
      <c r="X83" s="237"/>
    </row>
    <row r="84" spans="1:24" x14ac:dyDescent="0.25">
      <c r="A84" s="52"/>
      <c r="B84" s="63" t="s">
        <v>142</v>
      </c>
      <c r="C84" s="173"/>
      <c r="D84" s="173"/>
      <c r="E84" s="178">
        <v>14.89</v>
      </c>
      <c r="F84" s="239">
        <v>14.89</v>
      </c>
      <c r="G84" s="52"/>
      <c r="H84" s="57"/>
      <c r="I84" s="179">
        <f t="shared" si="3"/>
        <v>0</v>
      </c>
      <c r="J84" s="180">
        <f t="shared" si="4"/>
        <v>0</v>
      </c>
      <c r="K84" s="57"/>
      <c r="L84" s="181" t="s">
        <v>69</v>
      </c>
      <c r="M84" s="182">
        <f t="shared" si="5"/>
        <v>2.4390243902439027E-4</v>
      </c>
      <c r="N84" s="52"/>
      <c r="O84" s="52"/>
      <c r="P84" s="52"/>
      <c r="Q84" s="52"/>
      <c r="R84" s="52"/>
      <c r="S84" s="237"/>
      <c r="T84" s="237"/>
      <c r="U84" s="237"/>
      <c r="V84" s="237"/>
      <c r="W84" s="237"/>
      <c r="X84" s="237"/>
    </row>
    <row r="85" spans="1:24" x14ac:dyDescent="0.25">
      <c r="A85" s="52"/>
      <c r="B85" s="63" t="s">
        <v>143</v>
      </c>
      <c r="C85" s="173"/>
      <c r="D85" s="173"/>
      <c r="E85" s="183">
        <v>14.89</v>
      </c>
      <c r="F85" s="240">
        <v>14.89</v>
      </c>
      <c r="G85" s="52"/>
      <c r="H85" s="57"/>
      <c r="I85" s="179">
        <f t="shared" si="3"/>
        <v>0</v>
      </c>
      <c r="J85" s="180">
        <f t="shared" si="4"/>
        <v>0</v>
      </c>
      <c r="K85" s="57"/>
      <c r="L85" s="181" t="s">
        <v>69</v>
      </c>
      <c r="M85" s="182">
        <f t="shared" si="5"/>
        <v>2.4390243902439027E-4</v>
      </c>
      <c r="N85" s="52"/>
      <c r="O85" s="52"/>
      <c r="P85" s="52"/>
      <c r="Q85" s="52"/>
      <c r="R85" s="52"/>
      <c r="S85" s="237"/>
      <c r="T85" s="237"/>
      <c r="U85" s="237"/>
      <c r="V85" s="237"/>
      <c r="W85" s="237"/>
      <c r="X85" s="237"/>
    </row>
    <row r="86" spans="1:24" x14ac:dyDescent="0.25">
      <c r="A86" s="52"/>
      <c r="B86" s="63" t="s">
        <v>144</v>
      </c>
      <c r="C86" s="173"/>
      <c r="D86" s="173"/>
      <c r="E86" s="178">
        <v>14.89</v>
      </c>
      <c r="F86" s="239">
        <v>14.89</v>
      </c>
      <c r="G86" s="52"/>
      <c r="H86" s="57"/>
      <c r="I86" s="179">
        <f t="shared" si="3"/>
        <v>0</v>
      </c>
      <c r="J86" s="180">
        <f t="shared" si="4"/>
        <v>0</v>
      </c>
      <c r="K86" s="57"/>
      <c r="L86" s="181" t="s">
        <v>69</v>
      </c>
      <c r="M86" s="182">
        <f t="shared" si="5"/>
        <v>2.4390243902439027E-4</v>
      </c>
      <c r="N86" s="52"/>
      <c r="O86" s="52"/>
      <c r="P86" s="52"/>
      <c r="Q86" s="52"/>
      <c r="R86" s="52"/>
      <c r="S86" s="237"/>
      <c r="T86" s="237"/>
      <c r="U86" s="237"/>
      <c r="V86" s="237"/>
      <c r="W86" s="237"/>
      <c r="X86" s="237"/>
    </row>
    <row r="87" spans="1:24" x14ac:dyDescent="0.25">
      <c r="A87" s="52"/>
      <c r="B87" s="63" t="s">
        <v>145</v>
      </c>
      <c r="C87" s="173"/>
      <c r="D87" s="173"/>
      <c r="E87" s="183">
        <v>14.89</v>
      </c>
      <c r="F87" s="240">
        <v>14.89</v>
      </c>
      <c r="G87" s="52"/>
      <c r="H87" s="57"/>
      <c r="I87" s="179">
        <f t="shared" si="3"/>
        <v>0</v>
      </c>
      <c r="J87" s="180">
        <f t="shared" si="4"/>
        <v>0</v>
      </c>
      <c r="K87" s="57"/>
      <c r="L87" s="181" t="s">
        <v>69</v>
      </c>
      <c r="M87" s="182">
        <f t="shared" si="5"/>
        <v>2.4390243902439027E-4</v>
      </c>
      <c r="N87" s="52"/>
      <c r="O87" s="52"/>
      <c r="P87" s="52"/>
      <c r="Q87" s="52"/>
      <c r="R87" s="52"/>
      <c r="S87" s="237"/>
      <c r="T87" s="237"/>
      <c r="U87" s="237"/>
      <c r="V87" s="237"/>
      <c r="W87" s="237"/>
      <c r="X87" s="237"/>
    </row>
    <row r="88" spans="1:24" x14ac:dyDescent="0.25">
      <c r="A88" s="52"/>
      <c r="B88" s="63" t="s">
        <v>146</v>
      </c>
      <c r="C88" s="173"/>
      <c r="D88" s="173"/>
      <c r="E88" s="178">
        <v>14.89</v>
      </c>
      <c r="F88" s="239">
        <v>14.89</v>
      </c>
      <c r="G88" s="52"/>
      <c r="H88" s="57"/>
      <c r="I88" s="179">
        <f t="shared" si="3"/>
        <v>0</v>
      </c>
      <c r="J88" s="180">
        <f t="shared" si="4"/>
        <v>0</v>
      </c>
      <c r="K88" s="57"/>
      <c r="L88" s="181" t="s">
        <v>69</v>
      </c>
      <c r="M88" s="182">
        <f t="shared" si="5"/>
        <v>2.4390243902439027E-4</v>
      </c>
      <c r="N88" s="52"/>
      <c r="O88" s="52"/>
      <c r="P88" s="52"/>
      <c r="Q88" s="52"/>
      <c r="R88" s="52"/>
      <c r="S88" s="237"/>
      <c r="T88" s="237"/>
      <c r="U88" s="237"/>
      <c r="V88" s="237"/>
      <c r="W88" s="237"/>
      <c r="X88" s="237"/>
    </row>
    <row r="89" spans="1:24" x14ac:dyDescent="0.25">
      <c r="A89" s="52"/>
      <c r="B89" s="63" t="s">
        <v>147</v>
      </c>
      <c r="C89" s="173"/>
      <c r="D89" s="173"/>
      <c r="E89" s="183">
        <v>14.89</v>
      </c>
      <c r="F89" s="240">
        <v>14.89</v>
      </c>
      <c r="G89" s="52"/>
      <c r="H89" s="57"/>
      <c r="I89" s="179">
        <f t="shared" si="3"/>
        <v>0</v>
      </c>
      <c r="J89" s="180">
        <f t="shared" si="4"/>
        <v>0</v>
      </c>
      <c r="K89" s="57"/>
      <c r="L89" s="181" t="s">
        <v>69</v>
      </c>
      <c r="M89" s="182">
        <f t="shared" si="5"/>
        <v>2.4390243902439027E-4</v>
      </c>
      <c r="N89" s="52"/>
      <c r="O89" s="52"/>
      <c r="P89" s="52"/>
      <c r="Q89" s="52"/>
      <c r="R89" s="52"/>
      <c r="S89" s="237"/>
      <c r="T89" s="237"/>
      <c r="U89" s="237"/>
      <c r="V89" s="237"/>
      <c r="W89" s="237"/>
      <c r="X89" s="237"/>
    </row>
    <row r="90" spans="1:24" x14ac:dyDescent="0.25">
      <c r="A90" s="52"/>
      <c r="B90" s="63" t="s">
        <v>148</v>
      </c>
      <c r="C90" s="173"/>
      <c r="D90" s="173"/>
      <c r="E90" s="178">
        <v>14.89</v>
      </c>
      <c r="F90" s="239">
        <v>14.89</v>
      </c>
      <c r="G90" s="52"/>
      <c r="H90" s="57"/>
      <c r="I90" s="179">
        <f t="shared" si="3"/>
        <v>0</v>
      </c>
      <c r="J90" s="180">
        <f t="shared" si="4"/>
        <v>0</v>
      </c>
      <c r="K90" s="57"/>
      <c r="L90" s="181" t="s">
        <v>69</v>
      </c>
      <c r="M90" s="182">
        <f t="shared" si="5"/>
        <v>2.4390243902439027E-4</v>
      </c>
      <c r="N90" s="52"/>
      <c r="O90" s="52"/>
      <c r="P90" s="52"/>
      <c r="Q90" s="52"/>
      <c r="R90" s="52"/>
      <c r="S90" s="237"/>
      <c r="T90" s="237"/>
      <c r="U90" s="237"/>
      <c r="V90" s="237"/>
      <c r="W90" s="237"/>
      <c r="X90" s="237"/>
    </row>
    <row r="91" spans="1:24" x14ac:dyDescent="0.25">
      <c r="A91" s="52"/>
      <c r="B91" s="63" t="s">
        <v>149</v>
      </c>
      <c r="C91" s="173"/>
      <c r="D91" s="173"/>
      <c r="E91" s="183">
        <v>14.89</v>
      </c>
      <c r="F91" s="240">
        <v>14.89</v>
      </c>
      <c r="G91" s="52"/>
      <c r="H91" s="57"/>
      <c r="I91" s="179">
        <f t="shared" si="3"/>
        <v>0</v>
      </c>
      <c r="J91" s="180">
        <f t="shared" si="4"/>
        <v>0</v>
      </c>
      <c r="K91" s="57"/>
      <c r="L91" s="181" t="s">
        <v>69</v>
      </c>
      <c r="M91" s="182">
        <f t="shared" si="5"/>
        <v>2.4390243902439027E-4</v>
      </c>
      <c r="N91" s="52"/>
      <c r="O91" s="52"/>
      <c r="P91" s="52"/>
      <c r="Q91" s="52"/>
      <c r="R91" s="52"/>
      <c r="S91" s="237"/>
      <c r="T91" s="237"/>
      <c r="U91" s="237"/>
      <c r="V91" s="237"/>
      <c r="W91" s="237"/>
      <c r="X91" s="237"/>
    </row>
    <row r="92" spans="1:24" x14ac:dyDescent="0.25">
      <c r="A92" s="52"/>
      <c r="B92" s="63" t="s">
        <v>150</v>
      </c>
      <c r="C92" s="173"/>
      <c r="D92" s="173"/>
      <c r="E92" s="178">
        <v>14.89</v>
      </c>
      <c r="F92" s="239">
        <v>14.89</v>
      </c>
      <c r="G92" s="52"/>
      <c r="H92" s="57"/>
      <c r="I92" s="179">
        <f t="shared" si="3"/>
        <v>0</v>
      </c>
      <c r="J92" s="180">
        <f t="shared" si="4"/>
        <v>0</v>
      </c>
      <c r="K92" s="57"/>
      <c r="L92" s="181" t="s">
        <v>69</v>
      </c>
      <c r="M92" s="182">
        <f t="shared" si="5"/>
        <v>2.4390243902439027E-4</v>
      </c>
      <c r="N92" s="52"/>
      <c r="O92" s="52"/>
      <c r="P92" s="52"/>
      <c r="Q92" s="52"/>
      <c r="R92" s="52"/>
      <c r="S92" s="237"/>
      <c r="T92" s="237"/>
      <c r="U92" s="237"/>
      <c r="V92" s="237"/>
      <c r="W92" s="237"/>
      <c r="X92" s="237"/>
    </row>
    <row r="93" spans="1:24" x14ac:dyDescent="0.25">
      <c r="A93" s="52"/>
      <c r="B93" s="63" t="s">
        <v>151</v>
      </c>
      <c r="C93" s="173"/>
      <c r="D93" s="173"/>
      <c r="E93" s="183">
        <v>14.89</v>
      </c>
      <c r="F93" s="240">
        <v>14.89</v>
      </c>
      <c r="G93" s="52"/>
      <c r="H93" s="57"/>
      <c r="I93" s="179">
        <f t="shared" si="3"/>
        <v>0</v>
      </c>
      <c r="J93" s="180">
        <f t="shared" si="4"/>
        <v>0</v>
      </c>
      <c r="K93" s="57"/>
      <c r="L93" s="181" t="s">
        <v>69</v>
      </c>
      <c r="M93" s="182">
        <f t="shared" si="5"/>
        <v>2.4390243902439027E-4</v>
      </c>
      <c r="N93" s="52"/>
      <c r="O93" s="52"/>
      <c r="P93" s="52"/>
      <c r="Q93" s="52"/>
      <c r="R93" s="52"/>
      <c r="S93" s="237"/>
      <c r="T93" s="237"/>
      <c r="U93" s="237"/>
      <c r="V93" s="237"/>
      <c r="W93" s="237"/>
      <c r="X93" s="237"/>
    </row>
    <row r="94" spans="1:24" x14ac:dyDescent="0.25">
      <c r="A94" s="52"/>
      <c r="B94" s="63" t="s">
        <v>152</v>
      </c>
      <c r="C94" s="173"/>
      <c r="D94" s="173"/>
      <c r="E94" s="178">
        <v>14.89</v>
      </c>
      <c r="F94" s="239">
        <v>14.89</v>
      </c>
      <c r="G94" s="52"/>
      <c r="H94" s="57"/>
      <c r="I94" s="179">
        <f t="shared" si="3"/>
        <v>0</v>
      </c>
      <c r="J94" s="180">
        <f t="shared" si="4"/>
        <v>0</v>
      </c>
      <c r="K94" s="57"/>
      <c r="L94" s="181" t="s">
        <v>69</v>
      </c>
      <c r="M94" s="182">
        <f t="shared" si="5"/>
        <v>2.4390243902439027E-4</v>
      </c>
      <c r="N94" s="52"/>
      <c r="O94" s="52"/>
      <c r="P94" s="52"/>
      <c r="Q94" s="52"/>
      <c r="R94" s="52"/>
      <c r="S94" s="237"/>
      <c r="T94" s="237"/>
      <c r="U94" s="237"/>
      <c r="V94" s="237"/>
      <c r="W94" s="237"/>
      <c r="X94" s="237"/>
    </row>
    <row r="95" spans="1:24" x14ac:dyDescent="0.25">
      <c r="A95" s="52"/>
      <c r="B95" s="63" t="s">
        <v>153</v>
      </c>
      <c r="C95" s="173"/>
      <c r="D95" s="173"/>
      <c r="E95" s="183">
        <v>14.89</v>
      </c>
      <c r="F95" s="240">
        <v>14.89</v>
      </c>
      <c r="G95" s="52"/>
      <c r="H95" s="57"/>
      <c r="I95" s="179">
        <f t="shared" si="3"/>
        <v>0</v>
      </c>
      <c r="J95" s="180">
        <f t="shared" si="4"/>
        <v>0</v>
      </c>
      <c r="K95" s="57"/>
      <c r="L95" s="181" t="s">
        <v>69</v>
      </c>
      <c r="M95" s="182">
        <f t="shared" si="5"/>
        <v>2.4390243902439027E-4</v>
      </c>
      <c r="N95" s="52"/>
      <c r="O95" s="52"/>
      <c r="P95" s="52"/>
      <c r="Q95" s="52"/>
      <c r="R95" s="52"/>
      <c r="S95" s="237"/>
      <c r="T95" s="237"/>
      <c r="U95" s="237"/>
      <c r="V95" s="237"/>
      <c r="W95" s="237"/>
      <c r="X95" s="237"/>
    </row>
    <row r="96" spans="1:24" x14ac:dyDescent="0.25">
      <c r="A96" s="52"/>
      <c r="B96" s="63" t="s">
        <v>154</v>
      </c>
      <c r="C96" s="173"/>
      <c r="D96" s="173"/>
      <c r="E96" s="178">
        <v>23.53</v>
      </c>
      <c r="F96" s="239">
        <v>23.53</v>
      </c>
      <c r="G96" s="52"/>
      <c r="H96" s="57"/>
      <c r="I96" s="179">
        <f t="shared" si="3"/>
        <v>0</v>
      </c>
      <c r="J96" s="180">
        <f t="shared" si="4"/>
        <v>0</v>
      </c>
      <c r="K96" s="57"/>
      <c r="L96" s="181" t="s">
        <v>69</v>
      </c>
      <c r="M96" s="182">
        <f t="shared" si="5"/>
        <v>2.4390243902439027E-4</v>
      </c>
      <c r="N96" s="52"/>
      <c r="O96" s="52"/>
      <c r="P96" s="52"/>
      <c r="Q96" s="52"/>
      <c r="R96" s="52"/>
      <c r="S96" s="237"/>
      <c r="T96" s="237"/>
      <c r="U96" s="237"/>
      <c r="V96" s="237"/>
      <c r="W96" s="237"/>
      <c r="X96" s="237"/>
    </row>
    <row r="97" spans="1:24" x14ac:dyDescent="0.25">
      <c r="A97" s="52"/>
      <c r="B97" s="63" t="s">
        <v>155</v>
      </c>
      <c r="C97" s="173"/>
      <c r="D97" s="173"/>
      <c r="E97" s="183">
        <v>23.53</v>
      </c>
      <c r="F97" s="240">
        <v>23.53</v>
      </c>
      <c r="G97" s="52"/>
      <c r="H97" s="57"/>
      <c r="I97" s="179">
        <f t="shared" si="3"/>
        <v>0</v>
      </c>
      <c r="J97" s="180">
        <f t="shared" si="4"/>
        <v>0</v>
      </c>
      <c r="K97" s="57"/>
      <c r="L97" s="181" t="s">
        <v>69</v>
      </c>
      <c r="M97" s="182">
        <f t="shared" si="5"/>
        <v>2.4390243902439027E-4</v>
      </c>
      <c r="N97" s="52"/>
      <c r="O97" s="52"/>
      <c r="P97" s="52"/>
      <c r="Q97" s="52"/>
      <c r="R97" s="52"/>
      <c r="S97" s="237"/>
      <c r="T97" s="237"/>
      <c r="U97" s="237"/>
      <c r="V97" s="237"/>
      <c r="W97" s="237"/>
      <c r="X97" s="237"/>
    </row>
    <row r="98" spans="1:24" x14ac:dyDescent="0.25">
      <c r="A98" s="52"/>
      <c r="B98" s="63" t="s">
        <v>156</v>
      </c>
      <c r="C98" s="173"/>
      <c r="D98" s="173"/>
      <c r="E98" s="178">
        <v>23.53</v>
      </c>
      <c r="F98" s="239">
        <v>23.53</v>
      </c>
      <c r="G98" s="52"/>
      <c r="H98" s="57"/>
      <c r="I98" s="179">
        <f t="shared" si="3"/>
        <v>0</v>
      </c>
      <c r="J98" s="180">
        <f t="shared" si="4"/>
        <v>0</v>
      </c>
      <c r="K98" s="57"/>
      <c r="L98" s="181" t="s">
        <v>69</v>
      </c>
      <c r="M98" s="182">
        <f t="shared" si="5"/>
        <v>2.4390243902439027E-4</v>
      </c>
      <c r="N98" s="52"/>
      <c r="O98" s="52"/>
      <c r="P98" s="52"/>
      <c r="Q98" s="52"/>
      <c r="R98" s="52"/>
      <c r="S98" s="237"/>
      <c r="T98" s="237"/>
      <c r="U98" s="237"/>
      <c r="V98" s="237"/>
      <c r="W98" s="237"/>
      <c r="X98" s="237"/>
    </row>
    <row r="99" spans="1:24" x14ac:dyDescent="0.25">
      <c r="A99" s="52"/>
      <c r="B99" s="63" t="s">
        <v>157</v>
      </c>
      <c r="C99" s="173"/>
      <c r="D99" s="173"/>
      <c r="E99" s="183">
        <v>23.53</v>
      </c>
      <c r="F99" s="240">
        <v>23.53</v>
      </c>
      <c r="G99" s="52"/>
      <c r="H99" s="57"/>
      <c r="I99" s="179">
        <f t="shared" si="3"/>
        <v>0</v>
      </c>
      <c r="J99" s="180">
        <f t="shared" si="4"/>
        <v>0</v>
      </c>
      <c r="K99" s="57"/>
      <c r="L99" s="181" t="s">
        <v>69</v>
      </c>
      <c r="M99" s="182">
        <f t="shared" si="5"/>
        <v>2.4390243902439027E-4</v>
      </c>
      <c r="N99" s="52"/>
      <c r="O99" s="52"/>
      <c r="P99" s="52"/>
      <c r="Q99" s="52"/>
      <c r="R99" s="52"/>
      <c r="S99" s="237"/>
      <c r="T99" s="237"/>
      <c r="U99" s="237"/>
      <c r="V99" s="237"/>
      <c r="W99" s="237"/>
      <c r="X99" s="237"/>
    </row>
    <row r="100" spans="1:24" x14ac:dyDescent="0.25">
      <c r="A100" s="52"/>
      <c r="B100" s="63" t="s">
        <v>158</v>
      </c>
      <c r="C100" s="173"/>
      <c r="D100" s="173"/>
      <c r="E100" s="178">
        <v>23.53</v>
      </c>
      <c r="F100" s="239">
        <v>23.53</v>
      </c>
      <c r="G100" s="52"/>
      <c r="H100" s="57"/>
      <c r="I100" s="179">
        <f t="shared" si="3"/>
        <v>0</v>
      </c>
      <c r="J100" s="180">
        <f t="shared" si="4"/>
        <v>0</v>
      </c>
      <c r="K100" s="57"/>
      <c r="L100" s="181" t="s">
        <v>69</v>
      </c>
      <c r="M100" s="182">
        <f t="shared" si="5"/>
        <v>2.4390243902439027E-4</v>
      </c>
      <c r="N100" s="52"/>
      <c r="O100" s="52"/>
      <c r="P100" s="52"/>
      <c r="Q100" s="52"/>
      <c r="R100" s="52"/>
      <c r="S100" s="237"/>
      <c r="T100" s="237"/>
      <c r="U100" s="237"/>
      <c r="V100" s="237"/>
      <c r="W100" s="237"/>
      <c r="X100" s="237"/>
    </row>
    <row r="101" spans="1:24" x14ac:dyDescent="0.25">
      <c r="A101" s="52"/>
      <c r="B101" s="63" t="s">
        <v>159</v>
      </c>
      <c r="C101" s="173"/>
      <c r="D101" s="173"/>
      <c r="E101" s="183">
        <v>23.53</v>
      </c>
      <c r="F101" s="240">
        <v>23.53</v>
      </c>
      <c r="G101" s="52"/>
      <c r="H101" s="57"/>
      <c r="I101" s="179">
        <f t="shared" si="3"/>
        <v>0</v>
      </c>
      <c r="J101" s="180">
        <f t="shared" si="4"/>
        <v>0</v>
      </c>
      <c r="K101" s="57"/>
      <c r="L101" s="181" t="s">
        <v>69</v>
      </c>
      <c r="M101" s="182">
        <f t="shared" si="5"/>
        <v>2.4390243902439027E-4</v>
      </c>
      <c r="N101" s="52"/>
      <c r="O101" s="52"/>
      <c r="P101" s="52"/>
      <c r="Q101" s="52"/>
      <c r="R101" s="52"/>
      <c r="S101" s="237"/>
      <c r="T101" s="237"/>
      <c r="U101" s="237"/>
      <c r="V101" s="237"/>
      <c r="W101" s="237"/>
      <c r="X101" s="237"/>
    </row>
    <row r="102" spans="1:24" x14ac:dyDescent="0.25">
      <c r="A102" s="52"/>
      <c r="B102" s="63" t="s">
        <v>160</v>
      </c>
      <c r="C102" s="173"/>
      <c r="D102" s="173"/>
      <c r="E102" s="178">
        <v>23.53</v>
      </c>
      <c r="F102" s="239">
        <v>23.53</v>
      </c>
      <c r="G102" s="52"/>
      <c r="H102" s="57"/>
      <c r="I102" s="179">
        <f t="shared" si="3"/>
        <v>0</v>
      </c>
      <c r="J102" s="180">
        <f t="shared" si="4"/>
        <v>0</v>
      </c>
      <c r="K102" s="57"/>
      <c r="L102" s="181" t="s">
        <v>69</v>
      </c>
      <c r="M102" s="182">
        <f t="shared" si="5"/>
        <v>2.4390243902439027E-4</v>
      </c>
      <c r="N102" s="52"/>
      <c r="O102" s="52"/>
      <c r="P102" s="52"/>
      <c r="Q102" s="52"/>
      <c r="R102" s="52"/>
      <c r="S102" s="237"/>
      <c r="T102" s="237"/>
      <c r="U102" s="237"/>
      <c r="V102" s="237"/>
      <c r="W102" s="237"/>
      <c r="X102" s="237"/>
    </row>
    <row r="103" spans="1:24" x14ac:dyDescent="0.25">
      <c r="A103" s="52"/>
      <c r="B103" s="63" t="s">
        <v>161</v>
      </c>
      <c r="C103" s="173"/>
      <c r="D103" s="173"/>
      <c r="E103" s="183">
        <v>23.53</v>
      </c>
      <c r="F103" s="240">
        <v>23.53</v>
      </c>
      <c r="G103" s="52"/>
      <c r="H103" s="57"/>
      <c r="I103" s="179">
        <f t="shared" si="3"/>
        <v>0</v>
      </c>
      <c r="J103" s="180">
        <f t="shared" si="4"/>
        <v>0</v>
      </c>
      <c r="K103" s="57"/>
      <c r="L103" s="181" t="s">
        <v>69</v>
      </c>
      <c r="M103" s="182">
        <f t="shared" si="5"/>
        <v>2.4390243902439027E-4</v>
      </c>
      <c r="N103" s="52"/>
      <c r="O103" s="52"/>
      <c r="P103" s="52"/>
      <c r="Q103" s="52"/>
      <c r="R103" s="52"/>
      <c r="S103" s="237"/>
      <c r="T103" s="237"/>
      <c r="U103" s="237"/>
      <c r="V103" s="237"/>
      <c r="W103" s="237"/>
      <c r="X103" s="237"/>
    </row>
    <row r="104" spans="1:24" x14ac:dyDescent="0.25">
      <c r="A104" s="52"/>
      <c r="B104" s="63" t="s">
        <v>162</v>
      </c>
      <c r="C104" s="173"/>
      <c r="D104" s="173"/>
      <c r="E104" s="178">
        <v>23.53</v>
      </c>
      <c r="F104" s="239">
        <v>23.53</v>
      </c>
      <c r="G104" s="52"/>
      <c r="H104" s="57"/>
      <c r="I104" s="179">
        <f t="shared" si="3"/>
        <v>0</v>
      </c>
      <c r="J104" s="180">
        <f t="shared" si="4"/>
        <v>0</v>
      </c>
      <c r="K104" s="57"/>
      <c r="L104" s="181" t="s">
        <v>69</v>
      </c>
      <c r="M104" s="182">
        <f t="shared" si="5"/>
        <v>2.4390243902439027E-4</v>
      </c>
      <c r="N104" s="52"/>
      <c r="O104" s="52"/>
      <c r="P104" s="52"/>
      <c r="Q104" s="52"/>
      <c r="R104" s="52"/>
      <c r="S104" s="237"/>
      <c r="T104" s="237"/>
      <c r="U104" s="237"/>
      <c r="V104" s="237"/>
      <c r="W104" s="237"/>
      <c r="X104" s="237"/>
    </row>
    <row r="105" spans="1:24" x14ac:dyDescent="0.25">
      <c r="A105" s="52"/>
      <c r="B105" s="63" t="s">
        <v>163</v>
      </c>
      <c r="C105" s="173"/>
      <c r="D105" s="173"/>
      <c r="E105" s="183">
        <v>23.53</v>
      </c>
      <c r="F105" s="240">
        <v>23.53</v>
      </c>
      <c r="G105" s="52"/>
      <c r="H105" s="57"/>
      <c r="I105" s="179">
        <f t="shared" si="3"/>
        <v>0</v>
      </c>
      <c r="J105" s="180">
        <f t="shared" si="4"/>
        <v>0</v>
      </c>
      <c r="K105" s="57"/>
      <c r="L105" s="181" t="s">
        <v>69</v>
      </c>
      <c r="M105" s="182">
        <f t="shared" si="5"/>
        <v>2.4390243902439027E-4</v>
      </c>
      <c r="N105" s="52"/>
      <c r="O105" s="52"/>
      <c r="P105" s="52"/>
      <c r="Q105" s="52"/>
      <c r="R105" s="52"/>
      <c r="S105" s="237"/>
      <c r="T105" s="237"/>
      <c r="U105" s="237"/>
      <c r="V105" s="237"/>
      <c r="W105" s="237"/>
      <c r="X105" s="237"/>
    </row>
    <row r="106" spans="1:24" x14ac:dyDescent="0.25">
      <c r="A106" s="52"/>
      <c r="B106" s="63" t="s">
        <v>164</v>
      </c>
      <c r="C106" s="173"/>
      <c r="D106" s="173"/>
      <c r="E106" s="178">
        <v>23.53</v>
      </c>
      <c r="F106" s="239">
        <v>23.53</v>
      </c>
      <c r="G106" s="52"/>
      <c r="H106" s="57"/>
      <c r="I106" s="179">
        <f t="shared" si="3"/>
        <v>0</v>
      </c>
      <c r="J106" s="180">
        <f t="shared" si="4"/>
        <v>0</v>
      </c>
      <c r="K106" s="57"/>
      <c r="L106" s="181" t="s">
        <v>69</v>
      </c>
      <c r="M106" s="182">
        <f t="shared" si="5"/>
        <v>2.4390243902439027E-4</v>
      </c>
      <c r="N106" s="52"/>
      <c r="O106" s="52"/>
      <c r="P106" s="52"/>
      <c r="Q106" s="52"/>
      <c r="R106" s="52"/>
      <c r="S106" s="237"/>
      <c r="T106" s="237"/>
      <c r="U106" s="237"/>
      <c r="V106" s="237"/>
      <c r="W106" s="237"/>
      <c r="X106" s="237"/>
    </row>
    <row r="107" spans="1:24" x14ac:dyDescent="0.25">
      <c r="A107" s="52"/>
      <c r="B107" s="63" t="s">
        <v>165</v>
      </c>
      <c r="C107" s="173"/>
      <c r="D107" s="173"/>
      <c r="E107" s="183">
        <v>23.53</v>
      </c>
      <c r="F107" s="240">
        <v>23.53</v>
      </c>
      <c r="G107" s="52"/>
      <c r="H107" s="57"/>
      <c r="I107" s="179">
        <f t="shared" si="3"/>
        <v>0</v>
      </c>
      <c r="J107" s="180">
        <f t="shared" si="4"/>
        <v>0</v>
      </c>
      <c r="K107" s="57"/>
      <c r="L107" s="181" t="s">
        <v>69</v>
      </c>
      <c r="M107" s="182">
        <f t="shared" si="5"/>
        <v>2.4390243902439027E-4</v>
      </c>
      <c r="N107" s="52"/>
      <c r="O107" s="52"/>
      <c r="P107" s="52"/>
      <c r="Q107" s="52"/>
      <c r="R107" s="52"/>
      <c r="S107" s="237"/>
      <c r="T107" s="237"/>
      <c r="U107" s="237"/>
      <c r="V107" s="237"/>
      <c r="W107" s="237"/>
      <c r="X107" s="237"/>
    </row>
    <row r="108" spans="1:24" x14ac:dyDescent="0.25">
      <c r="A108" s="52"/>
      <c r="B108" s="63" t="s">
        <v>166</v>
      </c>
      <c r="C108" s="173"/>
      <c r="D108" s="173"/>
      <c r="E108" s="178">
        <v>23.53</v>
      </c>
      <c r="F108" s="239">
        <v>23.53</v>
      </c>
      <c r="G108" s="52"/>
      <c r="H108" s="57"/>
      <c r="I108" s="179">
        <f t="shared" si="3"/>
        <v>0</v>
      </c>
      <c r="J108" s="180">
        <f t="shared" si="4"/>
        <v>0</v>
      </c>
      <c r="K108" s="57"/>
      <c r="L108" s="181" t="s">
        <v>69</v>
      </c>
      <c r="M108" s="182">
        <f t="shared" si="5"/>
        <v>2.4390243902439027E-4</v>
      </c>
      <c r="N108" s="52"/>
      <c r="O108" s="52"/>
      <c r="P108" s="52"/>
      <c r="Q108" s="52"/>
      <c r="R108" s="52"/>
      <c r="S108" s="237"/>
      <c r="T108" s="237"/>
      <c r="U108" s="237"/>
      <c r="V108" s="237"/>
      <c r="W108" s="237"/>
      <c r="X108" s="237"/>
    </row>
    <row r="109" spans="1:24" x14ac:dyDescent="0.25">
      <c r="A109" s="52"/>
      <c r="B109" s="63" t="s">
        <v>167</v>
      </c>
      <c r="C109" s="173"/>
      <c r="D109" s="173"/>
      <c r="E109" s="183">
        <v>23.53</v>
      </c>
      <c r="F109" s="240">
        <v>23.53</v>
      </c>
      <c r="G109" s="52"/>
      <c r="H109" s="57"/>
      <c r="I109" s="179">
        <f t="shared" si="3"/>
        <v>0</v>
      </c>
      <c r="J109" s="180">
        <f t="shared" si="4"/>
        <v>0</v>
      </c>
      <c r="K109" s="57"/>
      <c r="L109" s="181" t="s">
        <v>69</v>
      </c>
      <c r="M109" s="182">
        <f t="shared" si="5"/>
        <v>2.4390243902439027E-4</v>
      </c>
      <c r="N109" s="52"/>
      <c r="O109" s="52"/>
      <c r="P109" s="52"/>
      <c r="Q109" s="52"/>
      <c r="R109" s="52"/>
      <c r="S109" s="237"/>
      <c r="T109" s="237"/>
      <c r="U109" s="237"/>
      <c r="V109" s="237"/>
      <c r="W109" s="237"/>
      <c r="X109" s="237"/>
    </row>
    <row r="110" spans="1:24" x14ac:dyDescent="0.25">
      <c r="A110" s="52"/>
      <c r="B110" s="63" t="s">
        <v>168</v>
      </c>
      <c r="C110" s="173"/>
      <c r="D110" s="173"/>
      <c r="E110" s="178">
        <v>23.53</v>
      </c>
      <c r="F110" s="239">
        <v>23.53</v>
      </c>
      <c r="G110" s="52"/>
      <c r="H110" s="57"/>
      <c r="I110" s="179">
        <f t="shared" si="3"/>
        <v>0</v>
      </c>
      <c r="J110" s="180">
        <f t="shared" si="4"/>
        <v>0</v>
      </c>
      <c r="K110" s="57"/>
      <c r="L110" s="181" t="s">
        <v>69</v>
      </c>
      <c r="M110" s="182">
        <f t="shared" si="5"/>
        <v>2.4390243902439027E-4</v>
      </c>
      <c r="N110" s="52"/>
      <c r="O110" s="52"/>
      <c r="P110" s="52"/>
      <c r="Q110" s="52"/>
      <c r="R110" s="52"/>
      <c r="S110" s="237"/>
      <c r="T110" s="237"/>
      <c r="U110" s="237"/>
      <c r="V110" s="237"/>
      <c r="W110" s="237"/>
      <c r="X110" s="237"/>
    </row>
    <row r="111" spans="1:24" x14ac:dyDescent="0.25">
      <c r="A111" s="52"/>
      <c r="B111" s="63" t="s">
        <v>169</v>
      </c>
      <c r="C111" s="173"/>
      <c r="D111" s="173"/>
      <c r="E111" s="183">
        <v>23.53</v>
      </c>
      <c r="F111" s="240">
        <v>23.53</v>
      </c>
      <c r="G111" s="52"/>
      <c r="H111" s="57"/>
      <c r="I111" s="179">
        <f t="shared" si="3"/>
        <v>0</v>
      </c>
      <c r="J111" s="180">
        <f t="shared" si="4"/>
        <v>0</v>
      </c>
      <c r="K111" s="57"/>
      <c r="L111" s="181" t="s">
        <v>69</v>
      </c>
      <c r="M111" s="182">
        <f t="shared" si="5"/>
        <v>2.4390243902439027E-4</v>
      </c>
      <c r="N111" s="52"/>
      <c r="O111" s="52"/>
      <c r="P111" s="52"/>
      <c r="Q111" s="52"/>
      <c r="R111" s="52"/>
      <c r="S111" s="237"/>
      <c r="T111" s="237"/>
      <c r="U111" s="237"/>
      <c r="V111" s="237"/>
      <c r="W111" s="237"/>
      <c r="X111" s="237"/>
    </row>
    <row r="112" spans="1:24" x14ac:dyDescent="0.25">
      <c r="A112" s="52"/>
      <c r="B112" s="63" t="s">
        <v>170</v>
      </c>
      <c r="C112" s="173"/>
      <c r="D112" s="173"/>
      <c r="E112" s="178">
        <v>23.53</v>
      </c>
      <c r="F112" s="239">
        <v>23.53</v>
      </c>
      <c r="G112" s="52"/>
      <c r="H112" s="57"/>
      <c r="I112" s="179">
        <f t="shared" si="3"/>
        <v>0</v>
      </c>
      <c r="J112" s="180">
        <f t="shared" si="4"/>
        <v>0</v>
      </c>
      <c r="K112" s="57"/>
      <c r="L112" s="181" t="s">
        <v>69</v>
      </c>
      <c r="M112" s="182">
        <f t="shared" si="5"/>
        <v>2.4390243902439027E-4</v>
      </c>
      <c r="N112" s="52"/>
      <c r="O112" s="52"/>
      <c r="P112" s="52"/>
      <c r="Q112" s="52"/>
      <c r="R112" s="52"/>
      <c r="S112" s="237"/>
      <c r="T112" s="237"/>
      <c r="U112" s="237"/>
      <c r="V112" s="237"/>
      <c r="W112" s="237"/>
      <c r="X112" s="237"/>
    </row>
    <row r="113" spans="1:24" x14ac:dyDescent="0.25">
      <c r="A113" s="52"/>
      <c r="B113" s="63" t="s">
        <v>171</v>
      </c>
      <c r="C113" s="173"/>
      <c r="D113" s="173"/>
      <c r="E113" s="183">
        <v>23.53</v>
      </c>
      <c r="F113" s="240">
        <v>23.53</v>
      </c>
      <c r="G113" s="52"/>
      <c r="H113" s="57"/>
      <c r="I113" s="179">
        <f t="shared" si="3"/>
        <v>0</v>
      </c>
      <c r="J113" s="180">
        <f t="shared" si="4"/>
        <v>0</v>
      </c>
      <c r="K113" s="57"/>
      <c r="L113" s="181" t="s">
        <v>69</v>
      </c>
      <c r="M113" s="182">
        <f t="shared" si="5"/>
        <v>2.4390243902439027E-4</v>
      </c>
      <c r="N113" s="52"/>
      <c r="O113" s="52"/>
      <c r="P113" s="52"/>
      <c r="Q113" s="52"/>
      <c r="R113" s="52"/>
      <c r="S113" s="237"/>
      <c r="T113" s="237"/>
      <c r="U113" s="237"/>
      <c r="V113" s="237"/>
      <c r="W113" s="237"/>
      <c r="X113" s="237"/>
    </row>
    <row r="114" spans="1:24" x14ac:dyDescent="0.25">
      <c r="A114" s="52"/>
      <c r="B114" s="63" t="s">
        <v>172</v>
      </c>
      <c r="C114" s="173"/>
      <c r="D114" s="173"/>
      <c r="E114" s="178">
        <v>23.53</v>
      </c>
      <c r="F114" s="239">
        <v>23.53</v>
      </c>
      <c r="G114" s="52"/>
      <c r="H114" s="57"/>
      <c r="I114" s="179">
        <f t="shared" si="3"/>
        <v>0</v>
      </c>
      <c r="J114" s="180">
        <f t="shared" si="4"/>
        <v>0</v>
      </c>
      <c r="K114" s="57"/>
      <c r="L114" s="181" t="s">
        <v>69</v>
      </c>
      <c r="M114" s="182">
        <f t="shared" si="5"/>
        <v>2.4390243902439027E-4</v>
      </c>
      <c r="N114" s="52"/>
      <c r="O114" s="52"/>
      <c r="P114" s="52"/>
      <c r="Q114" s="52"/>
      <c r="R114" s="52"/>
      <c r="S114" s="237"/>
      <c r="T114" s="237"/>
      <c r="U114" s="237"/>
      <c r="V114" s="237"/>
      <c r="W114" s="237"/>
      <c r="X114" s="237"/>
    </row>
    <row r="115" spans="1:24" x14ac:dyDescent="0.25">
      <c r="A115" s="52"/>
      <c r="B115" s="63" t="s">
        <v>173</v>
      </c>
      <c r="C115" s="173"/>
      <c r="D115" s="173"/>
      <c r="E115" s="183">
        <v>23.53</v>
      </c>
      <c r="F115" s="240">
        <v>23.53</v>
      </c>
      <c r="G115" s="52"/>
      <c r="H115" s="57"/>
      <c r="I115" s="179">
        <f t="shared" si="3"/>
        <v>0</v>
      </c>
      <c r="J115" s="180">
        <f t="shared" si="4"/>
        <v>0</v>
      </c>
      <c r="K115" s="57"/>
      <c r="L115" s="181" t="s">
        <v>69</v>
      </c>
      <c r="M115" s="182">
        <f t="shared" si="5"/>
        <v>2.4390243902439027E-4</v>
      </c>
      <c r="N115" s="52"/>
      <c r="O115" s="52"/>
      <c r="P115" s="52"/>
      <c r="Q115" s="52"/>
      <c r="R115" s="52"/>
      <c r="S115" s="237"/>
      <c r="T115" s="237"/>
      <c r="U115" s="237"/>
      <c r="V115" s="237"/>
      <c r="W115" s="237"/>
      <c r="X115" s="237"/>
    </row>
    <row r="116" spans="1:24" x14ac:dyDescent="0.25">
      <c r="A116" s="52"/>
      <c r="B116" s="63" t="s">
        <v>174</v>
      </c>
      <c r="C116" s="173"/>
      <c r="D116" s="173"/>
      <c r="E116" s="178">
        <v>23.53</v>
      </c>
      <c r="F116" s="239">
        <v>23.53</v>
      </c>
      <c r="G116" s="52"/>
      <c r="H116" s="57"/>
      <c r="I116" s="179">
        <f t="shared" si="3"/>
        <v>0</v>
      </c>
      <c r="J116" s="180">
        <f t="shared" si="4"/>
        <v>0</v>
      </c>
      <c r="K116" s="57"/>
      <c r="L116" s="181" t="s">
        <v>69</v>
      </c>
      <c r="M116" s="182">
        <f t="shared" si="5"/>
        <v>2.4390243902439027E-4</v>
      </c>
      <c r="N116" s="52"/>
      <c r="O116" s="52"/>
      <c r="P116" s="52"/>
      <c r="Q116" s="52"/>
      <c r="R116" s="52"/>
      <c r="S116" s="237"/>
      <c r="T116" s="237"/>
      <c r="U116" s="237"/>
      <c r="V116" s="237"/>
      <c r="W116" s="237"/>
      <c r="X116" s="237"/>
    </row>
    <row r="117" spans="1:24" x14ac:dyDescent="0.25">
      <c r="A117" s="52"/>
      <c r="B117" s="63" t="s">
        <v>175</v>
      </c>
      <c r="C117" s="173"/>
      <c r="D117" s="173"/>
      <c r="E117" s="183">
        <v>23.53</v>
      </c>
      <c r="F117" s="240">
        <v>23.53</v>
      </c>
      <c r="G117" s="52"/>
      <c r="H117" s="57"/>
      <c r="I117" s="179">
        <f t="shared" si="3"/>
        <v>0</v>
      </c>
      <c r="J117" s="180">
        <f t="shared" si="4"/>
        <v>0</v>
      </c>
      <c r="K117" s="57"/>
      <c r="L117" s="181" t="s">
        <v>69</v>
      </c>
      <c r="M117" s="182">
        <f t="shared" si="5"/>
        <v>2.4390243902439027E-4</v>
      </c>
      <c r="N117" s="52"/>
      <c r="O117" s="52"/>
      <c r="P117" s="52"/>
      <c r="Q117" s="52"/>
      <c r="R117" s="52"/>
      <c r="S117" s="237"/>
      <c r="T117" s="237"/>
      <c r="U117" s="237"/>
      <c r="V117" s="237"/>
      <c r="W117" s="237"/>
      <c r="X117" s="237"/>
    </row>
    <row r="118" spans="1:24" x14ac:dyDescent="0.25">
      <c r="A118" s="52"/>
      <c r="B118" s="63" t="s">
        <v>176</v>
      </c>
      <c r="C118" s="173"/>
      <c r="D118" s="173"/>
      <c r="E118" s="178">
        <v>23.53</v>
      </c>
      <c r="F118" s="239">
        <v>23.53</v>
      </c>
      <c r="G118" s="52"/>
      <c r="H118" s="57"/>
      <c r="I118" s="179">
        <f t="shared" si="3"/>
        <v>0</v>
      </c>
      <c r="J118" s="180">
        <f t="shared" si="4"/>
        <v>0</v>
      </c>
      <c r="K118" s="57"/>
      <c r="L118" s="181" t="s">
        <v>69</v>
      </c>
      <c r="M118" s="182">
        <f t="shared" si="5"/>
        <v>2.4390243902439027E-4</v>
      </c>
      <c r="N118" s="52"/>
      <c r="O118" s="52"/>
      <c r="P118" s="52"/>
      <c r="Q118" s="52"/>
      <c r="R118" s="52"/>
      <c r="S118" s="237"/>
      <c r="T118" s="237"/>
      <c r="U118" s="237"/>
      <c r="V118" s="237"/>
      <c r="W118" s="237"/>
      <c r="X118" s="237"/>
    </row>
    <row r="119" spans="1:24" x14ac:dyDescent="0.25">
      <c r="A119" s="52"/>
      <c r="B119" s="63" t="s">
        <v>177</v>
      </c>
      <c r="C119" s="173"/>
      <c r="D119" s="173"/>
      <c r="E119" s="183">
        <v>23.53</v>
      </c>
      <c r="F119" s="240">
        <v>23.53</v>
      </c>
      <c r="G119" s="52"/>
      <c r="H119" s="57"/>
      <c r="I119" s="179">
        <f t="shared" si="3"/>
        <v>0</v>
      </c>
      <c r="J119" s="180">
        <f t="shared" si="4"/>
        <v>0</v>
      </c>
      <c r="K119" s="57"/>
      <c r="L119" s="181" t="s">
        <v>69</v>
      </c>
      <c r="M119" s="182">
        <f t="shared" si="5"/>
        <v>2.4390243902439027E-4</v>
      </c>
      <c r="N119" s="52"/>
      <c r="O119" s="52"/>
      <c r="P119" s="52"/>
      <c r="Q119" s="52"/>
      <c r="R119" s="52"/>
      <c r="S119" s="237"/>
      <c r="T119" s="237"/>
      <c r="U119" s="237"/>
      <c r="V119" s="237"/>
      <c r="W119" s="237"/>
      <c r="X119" s="237"/>
    </row>
    <row r="120" spans="1:24" x14ac:dyDescent="0.25">
      <c r="A120" s="52"/>
      <c r="B120" s="63" t="s">
        <v>178</v>
      </c>
      <c r="C120" s="173"/>
      <c r="D120" s="173"/>
      <c r="E120" s="178">
        <v>23.53</v>
      </c>
      <c r="F120" s="239">
        <v>23.53</v>
      </c>
      <c r="G120" s="52"/>
      <c r="H120" s="57"/>
      <c r="I120" s="179">
        <f t="shared" si="3"/>
        <v>0</v>
      </c>
      <c r="J120" s="180">
        <f t="shared" si="4"/>
        <v>0</v>
      </c>
      <c r="K120" s="57"/>
      <c r="L120" s="181" t="s">
        <v>69</v>
      </c>
      <c r="M120" s="182">
        <f t="shared" si="5"/>
        <v>2.4390243902439027E-4</v>
      </c>
      <c r="N120" s="52"/>
      <c r="O120" s="52"/>
      <c r="P120" s="52"/>
      <c r="Q120" s="52"/>
      <c r="R120" s="52"/>
      <c r="S120" s="237"/>
      <c r="T120" s="237"/>
      <c r="U120" s="237"/>
      <c r="V120" s="237"/>
      <c r="W120" s="237"/>
      <c r="X120" s="237"/>
    </row>
    <row r="121" spans="1:24" x14ac:dyDescent="0.25">
      <c r="A121" s="52"/>
      <c r="B121" s="63" t="s">
        <v>179</v>
      </c>
      <c r="C121" s="173"/>
      <c r="D121" s="173"/>
      <c r="E121" s="183">
        <v>23.53</v>
      </c>
      <c r="F121" s="240">
        <v>23.53</v>
      </c>
      <c r="G121" s="52"/>
      <c r="H121" s="57"/>
      <c r="I121" s="179">
        <f t="shared" si="3"/>
        <v>0</v>
      </c>
      <c r="J121" s="180">
        <f t="shared" si="4"/>
        <v>0</v>
      </c>
      <c r="K121" s="57"/>
      <c r="L121" s="181" t="s">
        <v>69</v>
      </c>
      <c r="M121" s="182">
        <f t="shared" si="5"/>
        <v>2.4390243902439027E-4</v>
      </c>
      <c r="N121" s="52"/>
      <c r="O121" s="52"/>
      <c r="P121" s="52"/>
      <c r="Q121" s="52"/>
      <c r="R121" s="52"/>
      <c r="S121" s="237"/>
      <c r="T121" s="237"/>
      <c r="U121" s="237"/>
      <c r="V121" s="237"/>
      <c r="W121" s="237"/>
      <c r="X121" s="237"/>
    </row>
    <row r="122" spans="1:24" x14ac:dyDescent="0.25">
      <c r="A122" s="52"/>
      <c r="B122" s="63" t="s">
        <v>180</v>
      </c>
      <c r="C122" s="173"/>
      <c r="D122" s="173"/>
      <c r="E122" s="178">
        <v>23.53</v>
      </c>
      <c r="F122" s="239">
        <v>23.53</v>
      </c>
      <c r="G122" s="52"/>
      <c r="H122" s="57"/>
      <c r="I122" s="179">
        <f t="shared" si="3"/>
        <v>0</v>
      </c>
      <c r="J122" s="180">
        <f t="shared" si="4"/>
        <v>0</v>
      </c>
      <c r="K122" s="57"/>
      <c r="L122" s="181" t="s">
        <v>69</v>
      </c>
      <c r="M122" s="182">
        <f t="shared" si="5"/>
        <v>2.4390243902439027E-4</v>
      </c>
      <c r="N122" s="52"/>
      <c r="O122" s="52"/>
      <c r="P122" s="52"/>
      <c r="Q122" s="52"/>
      <c r="R122" s="52"/>
      <c r="S122" s="237"/>
      <c r="T122" s="237"/>
      <c r="U122" s="237"/>
      <c r="V122" s="237"/>
      <c r="W122" s="237"/>
      <c r="X122" s="237"/>
    </row>
    <row r="123" spans="1:24" x14ac:dyDescent="0.25">
      <c r="A123" s="52"/>
      <c r="B123" s="63" t="s">
        <v>181</v>
      </c>
      <c r="C123" s="173"/>
      <c r="D123" s="173"/>
      <c r="E123" s="183">
        <v>53.03</v>
      </c>
      <c r="F123" s="240">
        <v>53.03</v>
      </c>
      <c r="G123" s="52"/>
      <c r="H123" s="57"/>
      <c r="I123" s="179">
        <f t="shared" si="3"/>
        <v>0</v>
      </c>
      <c r="J123" s="180">
        <f t="shared" si="4"/>
        <v>0</v>
      </c>
      <c r="K123" s="57"/>
      <c r="L123" s="181" t="s">
        <v>69</v>
      </c>
      <c r="M123" s="182">
        <f t="shared" si="5"/>
        <v>2.4390243902439027E-4</v>
      </c>
      <c r="N123" s="52"/>
      <c r="O123" s="52"/>
      <c r="P123" s="52"/>
      <c r="Q123" s="52"/>
      <c r="R123" s="52"/>
      <c r="S123" s="237"/>
      <c r="T123" s="237"/>
      <c r="U123" s="237"/>
      <c r="V123" s="237"/>
      <c r="W123" s="237"/>
      <c r="X123" s="237"/>
    </row>
    <row r="124" spans="1:24" x14ac:dyDescent="0.25">
      <c r="A124" s="52"/>
      <c r="B124" s="63" t="s">
        <v>182</v>
      </c>
      <c r="C124" s="173"/>
      <c r="D124" s="173"/>
      <c r="E124" s="178">
        <v>23.53</v>
      </c>
      <c r="F124" s="239">
        <v>23.53</v>
      </c>
      <c r="G124" s="52"/>
      <c r="H124" s="57"/>
      <c r="I124" s="179">
        <f t="shared" si="3"/>
        <v>0</v>
      </c>
      <c r="J124" s="180">
        <f t="shared" si="4"/>
        <v>0</v>
      </c>
      <c r="K124" s="57"/>
      <c r="L124" s="181" t="s">
        <v>69</v>
      </c>
      <c r="M124" s="182">
        <f t="shared" si="5"/>
        <v>2.4390243902439027E-4</v>
      </c>
      <c r="N124" s="52"/>
      <c r="O124" s="52"/>
      <c r="P124" s="52"/>
      <c r="Q124" s="52"/>
      <c r="R124" s="52"/>
      <c r="S124" s="237"/>
      <c r="T124" s="237"/>
      <c r="U124" s="237"/>
      <c r="V124" s="237"/>
      <c r="W124" s="237"/>
      <c r="X124" s="237"/>
    </row>
    <row r="125" spans="1:24" x14ac:dyDescent="0.25">
      <c r="A125" s="52"/>
      <c r="B125" s="63" t="s">
        <v>183</v>
      </c>
      <c r="C125" s="173"/>
      <c r="D125" s="173"/>
      <c r="E125" s="183">
        <v>23.53</v>
      </c>
      <c r="F125" s="240">
        <v>23.53</v>
      </c>
      <c r="G125" s="52"/>
      <c r="H125" s="57"/>
      <c r="I125" s="179">
        <f t="shared" si="3"/>
        <v>0</v>
      </c>
      <c r="J125" s="180">
        <f t="shared" si="4"/>
        <v>0</v>
      </c>
      <c r="K125" s="57"/>
      <c r="L125" s="181" t="s">
        <v>69</v>
      </c>
      <c r="M125" s="182">
        <f t="shared" si="5"/>
        <v>2.4390243902439027E-4</v>
      </c>
      <c r="N125" s="52"/>
      <c r="O125" s="52"/>
      <c r="P125" s="52"/>
      <c r="Q125" s="52"/>
      <c r="R125" s="52"/>
      <c r="S125" s="237"/>
      <c r="T125" s="237"/>
      <c r="U125" s="237"/>
      <c r="V125" s="237"/>
      <c r="W125" s="237"/>
      <c r="X125" s="237"/>
    </row>
    <row r="126" spans="1:24" x14ac:dyDescent="0.25">
      <c r="A126" s="52"/>
      <c r="B126" s="63" t="s">
        <v>184</v>
      </c>
      <c r="C126" s="173"/>
      <c r="D126" s="173"/>
      <c r="E126" s="178">
        <v>23.53</v>
      </c>
      <c r="F126" s="239">
        <v>23.53</v>
      </c>
      <c r="G126" s="52"/>
      <c r="H126" s="57"/>
      <c r="I126" s="179">
        <f t="shared" si="3"/>
        <v>0</v>
      </c>
      <c r="J126" s="180">
        <f t="shared" si="4"/>
        <v>0</v>
      </c>
      <c r="K126" s="57"/>
      <c r="L126" s="69" t="s">
        <v>69</v>
      </c>
      <c r="M126" s="182">
        <f t="shared" si="5"/>
        <v>2.4390243902439027E-4</v>
      </c>
      <c r="N126" s="52"/>
      <c r="O126" s="52"/>
      <c r="P126" s="52"/>
      <c r="Q126" s="52"/>
      <c r="R126" s="52"/>
      <c r="S126" s="237"/>
      <c r="T126" s="237"/>
      <c r="U126" s="237"/>
      <c r="V126" s="237"/>
      <c r="W126" s="237"/>
      <c r="X126" s="237"/>
    </row>
    <row r="127" spans="1:24" x14ac:dyDescent="0.25">
      <c r="A127" s="52"/>
      <c r="B127" s="63" t="s">
        <v>185</v>
      </c>
      <c r="C127" s="173"/>
      <c r="D127" s="173"/>
      <c r="E127" s="183">
        <v>23.53</v>
      </c>
      <c r="F127" s="240">
        <v>23.53</v>
      </c>
      <c r="G127" s="52"/>
      <c r="H127" s="57"/>
      <c r="I127" s="179">
        <f t="shared" si="3"/>
        <v>0</v>
      </c>
      <c r="J127" s="180">
        <f t="shared" si="4"/>
        <v>0</v>
      </c>
      <c r="K127" s="57"/>
      <c r="L127" s="69" t="s">
        <v>69</v>
      </c>
      <c r="M127" s="182">
        <f t="shared" si="5"/>
        <v>2.4390243902439027E-4</v>
      </c>
      <c r="N127" s="52"/>
      <c r="O127" s="52"/>
      <c r="P127" s="52"/>
      <c r="Q127" s="52"/>
      <c r="R127" s="52"/>
      <c r="S127" s="237"/>
      <c r="T127" s="237"/>
      <c r="U127" s="237"/>
      <c r="V127" s="237"/>
      <c r="W127" s="237"/>
      <c r="X127" s="237"/>
    </row>
    <row r="128" spans="1:24" x14ac:dyDescent="0.25">
      <c r="A128" s="52"/>
      <c r="B128" s="63" t="s">
        <v>186</v>
      </c>
      <c r="C128" s="173"/>
      <c r="D128" s="173"/>
      <c r="E128" s="178">
        <v>23.53</v>
      </c>
      <c r="F128" s="239">
        <v>23.53</v>
      </c>
      <c r="G128" s="52"/>
      <c r="H128" s="57"/>
      <c r="I128" s="179">
        <f t="shared" si="3"/>
        <v>0</v>
      </c>
      <c r="J128" s="180">
        <f t="shared" si="4"/>
        <v>0</v>
      </c>
      <c r="K128" s="57"/>
      <c r="L128" s="69" t="s">
        <v>69</v>
      </c>
      <c r="M128" s="182">
        <f t="shared" si="5"/>
        <v>2.4390243902439027E-4</v>
      </c>
      <c r="N128" s="52"/>
      <c r="O128" s="52"/>
      <c r="P128" s="52"/>
      <c r="Q128" s="52"/>
      <c r="R128" s="52"/>
      <c r="S128" s="237"/>
      <c r="T128" s="237"/>
      <c r="U128" s="237"/>
      <c r="V128" s="237"/>
      <c r="W128" s="237"/>
      <c r="X128" s="237"/>
    </row>
    <row r="129" spans="1:24" x14ac:dyDescent="0.25">
      <c r="A129" s="52"/>
      <c r="B129" s="63" t="s">
        <v>187</v>
      </c>
      <c r="C129" s="173"/>
      <c r="D129" s="173"/>
      <c r="E129" s="183">
        <v>23.53</v>
      </c>
      <c r="F129" s="240">
        <v>23.53</v>
      </c>
      <c r="G129" s="52"/>
      <c r="H129" s="57"/>
      <c r="I129" s="179">
        <f t="shared" si="3"/>
        <v>0</v>
      </c>
      <c r="J129" s="180">
        <f t="shared" si="4"/>
        <v>0</v>
      </c>
      <c r="K129" s="57"/>
      <c r="L129" s="69" t="s">
        <v>69</v>
      </c>
      <c r="M129" s="182">
        <f t="shared" si="5"/>
        <v>2.4390243902439027E-4</v>
      </c>
      <c r="N129" s="52"/>
      <c r="O129" s="52"/>
      <c r="P129" s="52"/>
      <c r="Q129" s="52"/>
      <c r="R129" s="52"/>
      <c r="S129" s="237"/>
      <c r="T129" s="237"/>
      <c r="U129" s="237"/>
      <c r="V129" s="237"/>
      <c r="W129" s="237"/>
      <c r="X129" s="237"/>
    </row>
    <row r="130" spans="1:24" x14ac:dyDescent="0.25">
      <c r="A130" s="52"/>
      <c r="B130" s="63" t="s">
        <v>188</v>
      </c>
      <c r="C130" s="173"/>
      <c r="D130" s="173"/>
      <c r="E130" s="178">
        <v>23.53</v>
      </c>
      <c r="F130" s="239">
        <v>23.53</v>
      </c>
      <c r="G130" s="52"/>
      <c r="H130" s="57"/>
      <c r="I130" s="179">
        <f t="shared" si="3"/>
        <v>0</v>
      </c>
      <c r="J130" s="180">
        <f t="shared" si="4"/>
        <v>0</v>
      </c>
      <c r="K130" s="57"/>
      <c r="L130" s="69" t="s">
        <v>69</v>
      </c>
      <c r="M130" s="182">
        <f t="shared" si="5"/>
        <v>2.4390243902439027E-4</v>
      </c>
      <c r="N130" s="52"/>
      <c r="O130" s="52"/>
      <c r="P130" s="52"/>
      <c r="Q130" s="52"/>
      <c r="R130" s="52"/>
      <c r="S130" s="237"/>
      <c r="T130" s="237"/>
      <c r="U130" s="237"/>
      <c r="V130" s="237"/>
      <c r="W130" s="237"/>
      <c r="X130" s="237"/>
    </row>
    <row r="131" spans="1:24" x14ac:dyDescent="0.25">
      <c r="A131" s="52"/>
      <c r="B131" s="63" t="s">
        <v>189</v>
      </c>
      <c r="C131" s="173"/>
      <c r="D131" s="173"/>
      <c r="E131" s="183">
        <v>23.53</v>
      </c>
      <c r="F131" s="240">
        <v>23.53</v>
      </c>
      <c r="G131" s="52"/>
      <c r="H131" s="57"/>
      <c r="I131" s="179">
        <f t="shared" si="3"/>
        <v>0</v>
      </c>
      <c r="J131" s="180">
        <f t="shared" si="4"/>
        <v>0</v>
      </c>
      <c r="K131" s="57"/>
      <c r="L131" s="69" t="s">
        <v>69</v>
      </c>
      <c r="M131" s="182">
        <f t="shared" si="5"/>
        <v>2.4390243902439027E-4</v>
      </c>
      <c r="N131" s="52"/>
      <c r="O131" s="52"/>
      <c r="P131" s="52"/>
      <c r="Q131" s="52"/>
      <c r="R131" s="52"/>
      <c r="S131" s="237"/>
      <c r="T131" s="237"/>
      <c r="U131" s="237"/>
      <c r="V131" s="237"/>
      <c r="W131" s="237"/>
      <c r="X131" s="237"/>
    </row>
    <row r="132" spans="1:24" x14ac:dyDescent="0.25">
      <c r="A132" s="52"/>
      <c r="B132" s="63" t="s">
        <v>190</v>
      </c>
      <c r="C132" s="173"/>
      <c r="D132" s="173"/>
      <c r="E132" s="178">
        <v>23.53</v>
      </c>
      <c r="F132" s="239">
        <v>23.53</v>
      </c>
      <c r="G132" s="52"/>
      <c r="H132" s="57"/>
      <c r="I132" s="179">
        <f t="shared" si="3"/>
        <v>0</v>
      </c>
      <c r="J132" s="180">
        <f t="shared" si="4"/>
        <v>0</v>
      </c>
      <c r="K132" s="57"/>
      <c r="L132" s="69" t="s">
        <v>69</v>
      </c>
      <c r="M132" s="182">
        <f t="shared" si="5"/>
        <v>2.4390243902439027E-4</v>
      </c>
      <c r="N132" s="52"/>
      <c r="O132" s="52"/>
      <c r="P132" s="52"/>
      <c r="Q132" s="52"/>
      <c r="R132" s="52"/>
      <c r="S132" s="237"/>
      <c r="T132" s="237"/>
      <c r="U132" s="237"/>
      <c r="V132" s="237"/>
      <c r="W132" s="237"/>
      <c r="X132" s="237"/>
    </row>
    <row r="133" spans="1:24" x14ac:dyDescent="0.25">
      <c r="A133" s="52"/>
      <c r="B133" s="63" t="s">
        <v>191</v>
      </c>
      <c r="C133" s="173"/>
      <c r="D133" s="173"/>
      <c r="E133" s="183">
        <v>23.53</v>
      </c>
      <c r="F133" s="240">
        <v>23.53</v>
      </c>
      <c r="G133" s="52"/>
      <c r="H133" s="57"/>
      <c r="I133" s="179">
        <f t="shared" si="3"/>
        <v>0</v>
      </c>
      <c r="J133" s="180">
        <f t="shared" si="4"/>
        <v>0</v>
      </c>
      <c r="K133" s="57"/>
      <c r="L133" s="69" t="s">
        <v>69</v>
      </c>
      <c r="M133" s="182">
        <f t="shared" si="5"/>
        <v>2.4390243902439027E-4</v>
      </c>
      <c r="N133" s="52"/>
      <c r="O133" s="52"/>
      <c r="P133" s="52"/>
      <c r="Q133" s="52"/>
      <c r="R133" s="52"/>
      <c r="S133" s="237"/>
      <c r="T133" s="237"/>
      <c r="U133" s="237"/>
      <c r="V133" s="237"/>
      <c r="W133" s="237"/>
      <c r="X133" s="237"/>
    </row>
    <row r="134" spans="1:24" x14ac:dyDescent="0.25">
      <c r="A134" s="52"/>
      <c r="B134" s="63" t="s">
        <v>192</v>
      </c>
      <c r="C134" s="173"/>
      <c r="D134" s="173"/>
      <c r="E134" s="178">
        <v>23.53</v>
      </c>
      <c r="F134" s="239">
        <v>23.53</v>
      </c>
      <c r="G134" s="52"/>
      <c r="H134" s="57"/>
      <c r="I134" s="179">
        <f t="shared" si="3"/>
        <v>0</v>
      </c>
      <c r="J134" s="180">
        <f t="shared" si="4"/>
        <v>0</v>
      </c>
      <c r="K134" s="57"/>
      <c r="L134" s="69" t="s">
        <v>69</v>
      </c>
      <c r="M134" s="182">
        <f t="shared" si="5"/>
        <v>2.4390243902439027E-4</v>
      </c>
      <c r="N134" s="52"/>
      <c r="O134" s="52"/>
      <c r="P134" s="52"/>
      <c r="Q134" s="52"/>
      <c r="R134" s="52"/>
      <c r="S134" s="237"/>
      <c r="T134" s="237"/>
      <c r="U134" s="237"/>
      <c r="V134" s="237"/>
      <c r="W134" s="237"/>
      <c r="X134" s="237"/>
    </row>
    <row r="135" spans="1:24" x14ac:dyDescent="0.25">
      <c r="A135" s="52"/>
      <c r="B135" s="63" t="s">
        <v>193</v>
      </c>
      <c r="C135" s="173"/>
      <c r="D135" s="173"/>
      <c r="E135" s="183">
        <v>23.53</v>
      </c>
      <c r="F135" s="240">
        <v>23.53</v>
      </c>
      <c r="G135" s="52"/>
      <c r="H135" s="57"/>
      <c r="I135" s="179">
        <f t="shared" si="3"/>
        <v>0</v>
      </c>
      <c r="J135" s="180">
        <f t="shared" si="4"/>
        <v>0</v>
      </c>
      <c r="K135" s="57"/>
      <c r="L135" s="69" t="s">
        <v>69</v>
      </c>
      <c r="M135" s="182">
        <f t="shared" si="5"/>
        <v>2.4390243902439027E-4</v>
      </c>
      <c r="N135" s="52"/>
      <c r="O135" s="52"/>
      <c r="P135" s="52"/>
      <c r="Q135" s="52"/>
      <c r="R135" s="52"/>
      <c r="S135" s="237"/>
      <c r="T135" s="237"/>
      <c r="U135" s="237"/>
      <c r="V135" s="237"/>
      <c r="W135" s="237"/>
      <c r="X135" s="237"/>
    </row>
    <row r="136" spans="1:24" x14ac:dyDescent="0.25">
      <c r="A136" s="52"/>
      <c r="B136" s="63" t="s">
        <v>194</v>
      </c>
      <c r="C136" s="173"/>
      <c r="D136" s="173"/>
      <c r="E136" s="178">
        <v>23.53</v>
      </c>
      <c r="F136" s="239">
        <v>23.53</v>
      </c>
      <c r="G136" s="52"/>
      <c r="H136" s="57"/>
      <c r="I136" s="179">
        <f t="shared" si="3"/>
        <v>0</v>
      </c>
      <c r="J136" s="180">
        <f t="shared" si="4"/>
        <v>0</v>
      </c>
      <c r="K136" s="57"/>
      <c r="L136" s="69" t="s">
        <v>69</v>
      </c>
      <c r="M136" s="182">
        <f t="shared" si="5"/>
        <v>2.4390243902439027E-4</v>
      </c>
      <c r="N136" s="52"/>
      <c r="O136" s="52"/>
      <c r="P136" s="52"/>
      <c r="Q136" s="52"/>
      <c r="R136" s="52"/>
      <c r="S136" s="237"/>
      <c r="T136" s="237"/>
      <c r="U136" s="237"/>
      <c r="V136" s="237"/>
      <c r="W136" s="237"/>
      <c r="X136" s="237"/>
    </row>
    <row r="137" spans="1:24" x14ac:dyDescent="0.25">
      <c r="A137" s="52"/>
      <c r="B137" s="63" t="s">
        <v>195</v>
      </c>
      <c r="C137" s="173"/>
      <c r="D137" s="173"/>
      <c r="E137" s="183">
        <v>23.53</v>
      </c>
      <c r="F137" s="240">
        <v>23.53</v>
      </c>
      <c r="G137" s="52"/>
      <c r="H137" s="57"/>
      <c r="I137" s="179">
        <f t="shared" ref="I137:I200" si="6">+C137*M137</f>
        <v>0</v>
      </c>
      <c r="J137" s="180">
        <f t="shared" ref="J137:J200" si="7">+D137*M137</f>
        <v>0</v>
      </c>
      <c r="K137" s="57"/>
      <c r="L137" s="69" t="s">
        <v>69</v>
      </c>
      <c r="M137" s="182">
        <f t="shared" ref="M137:M200" si="8">VLOOKUP(L137,N$9:Q$12,4,FALSE)</f>
        <v>2.4390243902439027E-4</v>
      </c>
      <c r="N137" s="52"/>
      <c r="O137" s="52"/>
      <c r="P137" s="52"/>
      <c r="Q137" s="52"/>
      <c r="R137" s="52"/>
      <c r="S137" s="237"/>
      <c r="T137" s="237"/>
      <c r="U137" s="237"/>
      <c r="V137" s="237"/>
      <c r="W137" s="237"/>
      <c r="X137" s="237"/>
    </row>
    <row r="138" spans="1:24" x14ac:dyDescent="0.25">
      <c r="A138" s="52"/>
      <c r="B138" s="63" t="s">
        <v>196</v>
      </c>
      <c r="C138" s="173"/>
      <c r="D138" s="173"/>
      <c r="E138" s="178">
        <v>23.53</v>
      </c>
      <c r="F138" s="239">
        <v>23.53</v>
      </c>
      <c r="G138" s="52"/>
      <c r="H138" s="57"/>
      <c r="I138" s="179">
        <f t="shared" si="6"/>
        <v>0</v>
      </c>
      <c r="J138" s="180">
        <f t="shared" si="7"/>
        <v>0</v>
      </c>
      <c r="K138" s="57"/>
      <c r="L138" s="69" t="s">
        <v>69</v>
      </c>
      <c r="M138" s="182">
        <f t="shared" si="8"/>
        <v>2.4390243902439027E-4</v>
      </c>
      <c r="N138" s="52"/>
      <c r="O138" s="52"/>
      <c r="P138" s="52"/>
      <c r="Q138" s="52"/>
      <c r="R138" s="52"/>
      <c r="S138" s="237"/>
      <c r="T138" s="237"/>
      <c r="U138" s="237"/>
      <c r="V138" s="237"/>
      <c r="W138" s="237"/>
      <c r="X138" s="237"/>
    </row>
    <row r="139" spans="1:24" x14ac:dyDescent="0.25">
      <c r="A139" s="52"/>
      <c r="B139" s="63" t="s">
        <v>197</v>
      </c>
      <c r="C139" s="173"/>
      <c r="D139" s="173"/>
      <c r="E139" s="183">
        <v>23.53</v>
      </c>
      <c r="F139" s="240">
        <v>23.53</v>
      </c>
      <c r="G139" s="52"/>
      <c r="H139" s="57"/>
      <c r="I139" s="179">
        <f t="shared" si="6"/>
        <v>0</v>
      </c>
      <c r="J139" s="180">
        <f t="shared" si="7"/>
        <v>0</v>
      </c>
      <c r="K139" s="57"/>
      <c r="L139" s="69" t="s">
        <v>69</v>
      </c>
      <c r="M139" s="182">
        <f t="shared" si="8"/>
        <v>2.4390243902439027E-4</v>
      </c>
      <c r="N139" s="52"/>
      <c r="O139" s="52"/>
      <c r="P139" s="52"/>
      <c r="Q139" s="52"/>
      <c r="R139" s="52"/>
      <c r="S139" s="237"/>
      <c r="T139" s="237"/>
      <c r="U139" s="237"/>
      <c r="V139" s="237"/>
      <c r="W139" s="237"/>
      <c r="X139" s="237"/>
    </row>
    <row r="140" spans="1:24" x14ac:dyDescent="0.25">
      <c r="A140" s="52"/>
      <c r="B140" s="63" t="s">
        <v>198</v>
      </c>
      <c r="C140" s="173"/>
      <c r="D140" s="173"/>
      <c r="E140" s="178">
        <v>23.53</v>
      </c>
      <c r="F140" s="239">
        <v>23.53</v>
      </c>
      <c r="G140" s="52"/>
      <c r="H140" s="57"/>
      <c r="I140" s="179">
        <f t="shared" si="6"/>
        <v>0</v>
      </c>
      <c r="J140" s="180">
        <f t="shared" si="7"/>
        <v>0</v>
      </c>
      <c r="K140" s="57"/>
      <c r="L140" s="69" t="s">
        <v>69</v>
      </c>
      <c r="M140" s="182">
        <f t="shared" si="8"/>
        <v>2.4390243902439027E-4</v>
      </c>
      <c r="N140" s="52"/>
      <c r="O140" s="52"/>
      <c r="P140" s="52"/>
      <c r="Q140" s="52"/>
      <c r="R140" s="52"/>
      <c r="S140" s="237"/>
      <c r="T140" s="237"/>
      <c r="U140" s="237"/>
      <c r="V140" s="237"/>
      <c r="W140" s="237"/>
      <c r="X140" s="237"/>
    </row>
    <row r="141" spans="1:24" x14ac:dyDescent="0.25">
      <c r="A141" s="52"/>
      <c r="B141" s="63" t="s">
        <v>199</v>
      </c>
      <c r="C141" s="173"/>
      <c r="D141" s="173"/>
      <c r="E141" s="183">
        <v>23.53</v>
      </c>
      <c r="F141" s="240">
        <v>23.53</v>
      </c>
      <c r="G141" s="52"/>
      <c r="H141" s="57"/>
      <c r="I141" s="179">
        <f t="shared" si="6"/>
        <v>0</v>
      </c>
      <c r="J141" s="180">
        <f t="shared" si="7"/>
        <v>0</v>
      </c>
      <c r="K141" s="57"/>
      <c r="L141" s="69" t="s">
        <v>69</v>
      </c>
      <c r="M141" s="182">
        <f t="shared" si="8"/>
        <v>2.4390243902439027E-4</v>
      </c>
      <c r="N141" s="52"/>
      <c r="O141" s="52"/>
      <c r="P141" s="52"/>
      <c r="Q141" s="52"/>
      <c r="R141" s="52"/>
      <c r="S141" s="237"/>
      <c r="T141" s="237"/>
      <c r="U141" s="237"/>
      <c r="V141" s="237"/>
      <c r="W141" s="237"/>
      <c r="X141" s="237"/>
    </row>
    <row r="142" spans="1:24" x14ac:dyDescent="0.25">
      <c r="A142" s="52"/>
      <c r="B142" s="63" t="s">
        <v>200</v>
      </c>
      <c r="C142" s="173"/>
      <c r="D142" s="173"/>
      <c r="E142" s="178">
        <v>23.53</v>
      </c>
      <c r="F142" s="239">
        <v>23.53</v>
      </c>
      <c r="G142" s="52"/>
      <c r="H142" s="57"/>
      <c r="I142" s="179">
        <f t="shared" si="6"/>
        <v>0</v>
      </c>
      <c r="J142" s="180">
        <f t="shared" si="7"/>
        <v>0</v>
      </c>
      <c r="K142" s="57"/>
      <c r="L142" s="69" t="s">
        <v>69</v>
      </c>
      <c r="M142" s="182">
        <f t="shared" si="8"/>
        <v>2.4390243902439027E-4</v>
      </c>
      <c r="N142" s="52"/>
      <c r="O142" s="52"/>
      <c r="P142" s="52"/>
      <c r="Q142" s="52"/>
      <c r="R142" s="52"/>
      <c r="S142" s="237"/>
      <c r="T142" s="237"/>
      <c r="U142" s="237"/>
      <c r="V142" s="237"/>
      <c r="W142" s="237"/>
      <c r="X142" s="237"/>
    </row>
    <row r="143" spans="1:24" x14ac:dyDescent="0.25">
      <c r="A143" s="52"/>
      <c r="B143" s="63" t="s">
        <v>201</v>
      </c>
      <c r="C143" s="173"/>
      <c r="D143" s="173"/>
      <c r="E143" s="183">
        <v>23.53</v>
      </c>
      <c r="F143" s="240">
        <v>23.53</v>
      </c>
      <c r="G143" s="52"/>
      <c r="H143" s="57"/>
      <c r="I143" s="179">
        <f t="shared" si="6"/>
        <v>0</v>
      </c>
      <c r="J143" s="180">
        <f t="shared" si="7"/>
        <v>0</v>
      </c>
      <c r="K143" s="57"/>
      <c r="L143" s="69" t="s">
        <v>69</v>
      </c>
      <c r="M143" s="182">
        <f t="shared" si="8"/>
        <v>2.4390243902439027E-4</v>
      </c>
      <c r="N143" s="52"/>
      <c r="O143" s="52"/>
      <c r="P143" s="52"/>
      <c r="Q143" s="52"/>
      <c r="R143" s="52"/>
      <c r="S143" s="237"/>
      <c r="T143" s="237"/>
      <c r="U143" s="237"/>
      <c r="V143" s="237"/>
      <c r="W143" s="237"/>
      <c r="X143" s="237"/>
    </row>
    <row r="144" spans="1:24" x14ac:dyDescent="0.25">
      <c r="A144" s="52"/>
      <c r="B144" s="63" t="s">
        <v>202</v>
      </c>
      <c r="C144" s="173"/>
      <c r="D144" s="173"/>
      <c r="E144" s="178">
        <v>23.53</v>
      </c>
      <c r="F144" s="239">
        <v>23.53</v>
      </c>
      <c r="G144" s="52"/>
      <c r="H144" s="57"/>
      <c r="I144" s="179">
        <f t="shared" si="6"/>
        <v>0</v>
      </c>
      <c r="J144" s="180">
        <f t="shared" si="7"/>
        <v>0</v>
      </c>
      <c r="K144" s="57"/>
      <c r="L144" s="69" t="s">
        <v>69</v>
      </c>
      <c r="M144" s="182">
        <f t="shared" si="8"/>
        <v>2.4390243902439027E-4</v>
      </c>
      <c r="N144" s="52"/>
      <c r="O144" s="52"/>
      <c r="P144" s="52"/>
      <c r="Q144" s="52"/>
      <c r="R144" s="52"/>
      <c r="S144" s="237"/>
      <c r="T144" s="237"/>
      <c r="U144" s="237"/>
      <c r="V144" s="237"/>
      <c r="W144" s="237"/>
      <c r="X144" s="237"/>
    </row>
    <row r="145" spans="1:24" x14ac:dyDescent="0.25">
      <c r="A145" s="52"/>
      <c r="B145" s="63" t="s">
        <v>203</v>
      </c>
      <c r="C145" s="173"/>
      <c r="D145" s="173"/>
      <c r="E145" s="183">
        <v>23.53</v>
      </c>
      <c r="F145" s="240">
        <v>23.53</v>
      </c>
      <c r="G145" s="52"/>
      <c r="H145" s="57"/>
      <c r="I145" s="179">
        <f t="shared" si="6"/>
        <v>0</v>
      </c>
      <c r="J145" s="180">
        <f t="shared" si="7"/>
        <v>0</v>
      </c>
      <c r="K145" s="57"/>
      <c r="L145" s="69" t="s">
        <v>69</v>
      </c>
      <c r="M145" s="182">
        <f t="shared" si="8"/>
        <v>2.4390243902439027E-4</v>
      </c>
      <c r="N145" s="52"/>
      <c r="O145" s="52"/>
      <c r="P145" s="52"/>
      <c r="Q145" s="52"/>
      <c r="R145" s="52"/>
      <c r="S145" s="237"/>
      <c r="T145" s="237"/>
      <c r="U145" s="237"/>
      <c r="V145" s="237"/>
      <c r="W145" s="237"/>
      <c r="X145" s="237"/>
    </row>
    <row r="146" spans="1:24" x14ac:dyDescent="0.25">
      <c r="A146" s="52"/>
      <c r="B146" s="63" t="s">
        <v>204</v>
      </c>
      <c r="C146" s="173"/>
      <c r="D146" s="173"/>
      <c r="E146" s="178">
        <v>23.53</v>
      </c>
      <c r="F146" s="239">
        <v>23.53</v>
      </c>
      <c r="G146" s="52"/>
      <c r="H146" s="57"/>
      <c r="I146" s="179">
        <f t="shared" si="6"/>
        <v>0</v>
      </c>
      <c r="J146" s="180">
        <f t="shared" si="7"/>
        <v>0</v>
      </c>
      <c r="K146" s="57"/>
      <c r="L146" s="69" t="s">
        <v>69</v>
      </c>
      <c r="M146" s="182">
        <f t="shared" si="8"/>
        <v>2.4390243902439027E-4</v>
      </c>
      <c r="N146" s="52"/>
      <c r="O146" s="52"/>
      <c r="P146" s="52"/>
      <c r="Q146" s="52"/>
      <c r="R146" s="52"/>
      <c r="S146" s="237"/>
      <c r="T146" s="237"/>
      <c r="U146" s="237"/>
      <c r="V146" s="237"/>
      <c r="W146" s="237"/>
      <c r="X146" s="237"/>
    </row>
    <row r="147" spans="1:24" x14ac:dyDescent="0.25">
      <c r="A147" s="52"/>
      <c r="B147" s="63" t="s">
        <v>205</v>
      </c>
      <c r="C147" s="173"/>
      <c r="D147" s="173"/>
      <c r="E147" s="183">
        <v>23.53</v>
      </c>
      <c r="F147" s="240">
        <v>23.53</v>
      </c>
      <c r="G147" s="52"/>
      <c r="H147" s="57"/>
      <c r="I147" s="179">
        <f t="shared" si="6"/>
        <v>0</v>
      </c>
      <c r="J147" s="180">
        <f t="shared" si="7"/>
        <v>0</v>
      </c>
      <c r="K147" s="57"/>
      <c r="L147" s="69" t="s">
        <v>69</v>
      </c>
      <c r="M147" s="182">
        <f t="shared" si="8"/>
        <v>2.4390243902439027E-4</v>
      </c>
      <c r="N147" s="52"/>
      <c r="O147" s="52"/>
      <c r="P147" s="52"/>
      <c r="Q147" s="52"/>
      <c r="R147" s="52"/>
      <c r="S147" s="237"/>
      <c r="T147" s="237"/>
      <c r="U147" s="237"/>
      <c r="V147" s="237"/>
      <c r="W147" s="237"/>
      <c r="X147" s="237"/>
    </row>
    <row r="148" spans="1:24" x14ac:dyDescent="0.25">
      <c r="A148" s="52"/>
      <c r="B148" s="63" t="s">
        <v>206</v>
      </c>
      <c r="C148" s="173"/>
      <c r="D148" s="173"/>
      <c r="E148" s="178">
        <v>23.53</v>
      </c>
      <c r="F148" s="239">
        <v>23.53</v>
      </c>
      <c r="G148" s="52"/>
      <c r="H148" s="57"/>
      <c r="I148" s="179">
        <f t="shared" si="6"/>
        <v>0</v>
      </c>
      <c r="J148" s="180">
        <f t="shared" si="7"/>
        <v>0</v>
      </c>
      <c r="K148" s="57"/>
      <c r="L148" s="69" t="s">
        <v>69</v>
      </c>
      <c r="M148" s="182">
        <f t="shared" si="8"/>
        <v>2.4390243902439027E-4</v>
      </c>
      <c r="N148" s="52"/>
      <c r="O148" s="52"/>
      <c r="P148" s="52"/>
      <c r="Q148" s="52"/>
      <c r="R148" s="52"/>
      <c r="S148" s="237"/>
      <c r="T148" s="237"/>
      <c r="U148" s="237"/>
      <c r="V148" s="237"/>
      <c r="W148" s="237"/>
      <c r="X148" s="237"/>
    </row>
    <row r="149" spans="1:24" x14ac:dyDescent="0.25">
      <c r="A149" s="52"/>
      <c r="B149" s="63" t="s">
        <v>207</v>
      </c>
      <c r="C149" s="173"/>
      <c r="D149" s="173"/>
      <c r="E149" s="183">
        <v>53.03</v>
      </c>
      <c r="F149" s="240">
        <v>53.03</v>
      </c>
      <c r="G149" s="52"/>
      <c r="H149" s="57"/>
      <c r="I149" s="179">
        <f t="shared" si="6"/>
        <v>0</v>
      </c>
      <c r="J149" s="180">
        <f t="shared" si="7"/>
        <v>0</v>
      </c>
      <c r="K149" s="57"/>
      <c r="L149" s="69" t="s">
        <v>69</v>
      </c>
      <c r="M149" s="182">
        <f t="shared" si="8"/>
        <v>2.4390243902439027E-4</v>
      </c>
      <c r="N149" s="52"/>
      <c r="O149" s="52"/>
      <c r="P149" s="52"/>
      <c r="Q149" s="52"/>
      <c r="R149" s="52"/>
      <c r="S149" s="237"/>
      <c r="T149" s="237"/>
      <c r="U149" s="237"/>
      <c r="V149" s="237"/>
      <c r="W149" s="237"/>
      <c r="X149" s="237"/>
    </row>
    <row r="150" spans="1:24" x14ac:dyDescent="0.25">
      <c r="A150" s="52"/>
      <c r="B150" s="63" t="s">
        <v>208</v>
      </c>
      <c r="C150" s="173"/>
      <c r="D150" s="173"/>
      <c r="E150" s="178">
        <v>53.03</v>
      </c>
      <c r="F150" s="239">
        <v>53.03</v>
      </c>
      <c r="G150" s="52"/>
      <c r="H150" s="57"/>
      <c r="I150" s="179">
        <f t="shared" si="6"/>
        <v>0</v>
      </c>
      <c r="J150" s="180">
        <f t="shared" si="7"/>
        <v>0</v>
      </c>
      <c r="K150" s="57"/>
      <c r="L150" s="69" t="s">
        <v>69</v>
      </c>
      <c r="M150" s="182">
        <f t="shared" si="8"/>
        <v>2.4390243902439027E-4</v>
      </c>
      <c r="N150" s="52"/>
      <c r="O150" s="52"/>
      <c r="P150" s="52"/>
      <c r="Q150" s="52"/>
      <c r="R150" s="52"/>
      <c r="S150" s="237"/>
      <c r="T150" s="237"/>
      <c r="U150" s="237"/>
      <c r="V150" s="237"/>
      <c r="W150" s="237"/>
      <c r="X150" s="237"/>
    </row>
    <row r="151" spans="1:24" x14ac:dyDescent="0.25">
      <c r="A151" s="52"/>
      <c r="B151" s="63" t="s">
        <v>209</v>
      </c>
      <c r="C151" s="173"/>
      <c r="D151" s="173"/>
      <c r="E151" s="183">
        <v>53.03</v>
      </c>
      <c r="F151" s="240">
        <v>53.03</v>
      </c>
      <c r="G151" s="52"/>
      <c r="H151" s="57"/>
      <c r="I151" s="179">
        <f t="shared" si="6"/>
        <v>0</v>
      </c>
      <c r="J151" s="180">
        <f t="shared" si="7"/>
        <v>0</v>
      </c>
      <c r="K151" s="57"/>
      <c r="L151" s="69" t="s">
        <v>69</v>
      </c>
      <c r="M151" s="182">
        <f t="shared" si="8"/>
        <v>2.4390243902439027E-4</v>
      </c>
      <c r="N151" s="52"/>
      <c r="O151" s="52"/>
      <c r="P151" s="52"/>
      <c r="Q151" s="52"/>
      <c r="R151" s="52"/>
      <c r="S151" s="237"/>
      <c r="T151" s="237"/>
      <c r="U151" s="237"/>
      <c r="V151" s="237"/>
      <c r="W151" s="237"/>
      <c r="X151" s="237"/>
    </row>
    <row r="152" spans="1:24" x14ac:dyDescent="0.25">
      <c r="A152" s="52"/>
      <c r="B152" s="63" t="s">
        <v>210</v>
      </c>
      <c r="C152" s="173"/>
      <c r="D152" s="173"/>
      <c r="E152" s="178">
        <v>53.03</v>
      </c>
      <c r="F152" s="239">
        <v>53.03</v>
      </c>
      <c r="G152" s="52"/>
      <c r="H152" s="57"/>
      <c r="I152" s="179">
        <f t="shared" si="6"/>
        <v>0</v>
      </c>
      <c r="J152" s="180">
        <f t="shared" si="7"/>
        <v>0</v>
      </c>
      <c r="K152" s="57"/>
      <c r="L152" s="69" t="s">
        <v>69</v>
      </c>
      <c r="M152" s="182">
        <f t="shared" si="8"/>
        <v>2.4390243902439027E-4</v>
      </c>
      <c r="N152" s="52"/>
      <c r="O152" s="52"/>
      <c r="P152" s="52"/>
      <c r="Q152" s="52"/>
      <c r="R152" s="52"/>
      <c r="S152" s="237"/>
      <c r="T152" s="237"/>
      <c r="U152" s="237"/>
      <c r="V152" s="237"/>
      <c r="W152" s="237"/>
      <c r="X152" s="237"/>
    </row>
    <row r="153" spans="1:24" x14ac:dyDescent="0.25">
      <c r="A153" s="52"/>
      <c r="B153" s="63" t="s">
        <v>211</v>
      </c>
      <c r="C153" s="173"/>
      <c r="D153" s="173"/>
      <c r="E153" s="183">
        <v>53.03</v>
      </c>
      <c r="F153" s="240">
        <v>53.03</v>
      </c>
      <c r="G153" s="52"/>
      <c r="H153" s="57"/>
      <c r="I153" s="179">
        <f t="shared" si="6"/>
        <v>0</v>
      </c>
      <c r="J153" s="180">
        <f t="shared" si="7"/>
        <v>0</v>
      </c>
      <c r="K153" s="57"/>
      <c r="L153" s="69" t="s">
        <v>69</v>
      </c>
      <c r="M153" s="182">
        <f t="shared" si="8"/>
        <v>2.4390243902439027E-4</v>
      </c>
      <c r="N153" s="52"/>
      <c r="O153" s="52"/>
      <c r="P153" s="52"/>
      <c r="Q153" s="52"/>
      <c r="R153" s="52"/>
      <c r="S153" s="237"/>
      <c r="T153" s="237"/>
      <c r="U153" s="237"/>
      <c r="V153" s="237"/>
      <c r="W153" s="237"/>
      <c r="X153" s="237"/>
    </row>
    <row r="154" spans="1:24" x14ac:dyDescent="0.25">
      <c r="A154" s="52"/>
      <c r="B154" s="63" t="s">
        <v>212</v>
      </c>
      <c r="C154" s="173"/>
      <c r="D154" s="173"/>
      <c r="E154" s="178">
        <v>53.03</v>
      </c>
      <c r="F154" s="239">
        <v>53.03</v>
      </c>
      <c r="G154" s="52"/>
      <c r="H154" s="57"/>
      <c r="I154" s="179">
        <f t="shared" si="6"/>
        <v>0</v>
      </c>
      <c r="J154" s="180">
        <f t="shared" si="7"/>
        <v>0</v>
      </c>
      <c r="K154" s="57"/>
      <c r="L154" s="69" t="s">
        <v>69</v>
      </c>
      <c r="M154" s="182">
        <f t="shared" si="8"/>
        <v>2.4390243902439027E-4</v>
      </c>
      <c r="N154" s="52"/>
      <c r="O154" s="52"/>
      <c r="P154" s="52"/>
      <c r="Q154" s="52"/>
      <c r="R154" s="52"/>
      <c r="S154" s="237"/>
      <c r="T154" s="237"/>
      <c r="U154" s="237"/>
      <c r="V154" s="237"/>
      <c r="W154" s="237"/>
      <c r="X154" s="237"/>
    </row>
    <row r="155" spans="1:24" x14ac:dyDescent="0.25">
      <c r="A155" s="52"/>
      <c r="B155" s="63" t="s">
        <v>213</v>
      </c>
      <c r="C155" s="173"/>
      <c r="D155" s="173"/>
      <c r="E155" s="183">
        <v>53.03</v>
      </c>
      <c r="F155" s="240">
        <v>53.03</v>
      </c>
      <c r="G155" s="52"/>
      <c r="H155" s="57"/>
      <c r="I155" s="179">
        <f t="shared" si="6"/>
        <v>0</v>
      </c>
      <c r="J155" s="180">
        <f t="shared" si="7"/>
        <v>0</v>
      </c>
      <c r="K155" s="57"/>
      <c r="L155" s="69" t="s">
        <v>69</v>
      </c>
      <c r="M155" s="182">
        <f t="shared" si="8"/>
        <v>2.4390243902439027E-4</v>
      </c>
      <c r="N155" s="52"/>
      <c r="O155" s="52"/>
      <c r="P155" s="52"/>
      <c r="Q155" s="52"/>
      <c r="R155" s="52"/>
      <c r="S155" s="237"/>
      <c r="T155" s="237"/>
      <c r="U155" s="237"/>
      <c r="V155" s="237"/>
      <c r="W155" s="237"/>
      <c r="X155" s="237"/>
    </row>
    <row r="156" spans="1:24" x14ac:dyDescent="0.25">
      <c r="A156" s="52"/>
      <c r="B156" s="63" t="s">
        <v>214</v>
      </c>
      <c r="C156" s="173"/>
      <c r="D156" s="173"/>
      <c r="E156" s="178">
        <v>53.03</v>
      </c>
      <c r="F156" s="239">
        <v>53.03</v>
      </c>
      <c r="G156" s="52"/>
      <c r="H156" s="57"/>
      <c r="I156" s="179">
        <f t="shared" si="6"/>
        <v>0</v>
      </c>
      <c r="J156" s="180">
        <f t="shared" si="7"/>
        <v>0</v>
      </c>
      <c r="K156" s="57"/>
      <c r="L156" s="69" t="s">
        <v>69</v>
      </c>
      <c r="M156" s="182">
        <f t="shared" si="8"/>
        <v>2.4390243902439027E-4</v>
      </c>
      <c r="N156" s="52"/>
      <c r="O156" s="52"/>
      <c r="P156" s="52"/>
      <c r="Q156" s="52"/>
      <c r="R156" s="52"/>
      <c r="S156" s="237"/>
      <c r="T156" s="237"/>
      <c r="U156" s="237"/>
      <c r="V156" s="237"/>
      <c r="W156" s="237"/>
      <c r="X156" s="237"/>
    </row>
    <row r="157" spans="1:24" x14ac:dyDescent="0.25">
      <c r="A157" s="52"/>
      <c r="B157" s="63" t="s">
        <v>215</v>
      </c>
      <c r="C157" s="173"/>
      <c r="D157" s="173"/>
      <c r="E157" s="183">
        <v>53.03</v>
      </c>
      <c r="F157" s="240">
        <v>53.03</v>
      </c>
      <c r="G157" s="52"/>
      <c r="H157" s="57"/>
      <c r="I157" s="179">
        <f t="shared" si="6"/>
        <v>0</v>
      </c>
      <c r="J157" s="180">
        <f t="shared" si="7"/>
        <v>0</v>
      </c>
      <c r="K157" s="57"/>
      <c r="L157" s="69" t="s">
        <v>69</v>
      </c>
      <c r="M157" s="182">
        <f t="shared" si="8"/>
        <v>2.4390243902439027E-4</v>
      </c>
      <c r="N157" s="52"/>
      <c r="O157" s="52"/>
      <c r="P157" s="52"/>
      <c r="Q157" s="52"/>
      <c r="R157" s="52"/>
      <c r="S157" s="237"/>
      <c r="T157" s="237"/>
      <c r="U157" s="237"/>
      <c r="V157" s="237"/>
      <c r="W157" s="237"/>
      <c r="X157" s="237"/>
    </row>
    <row r="158" spans="1:24" x14ac:dyDescent="0.25">
      <c r="A158" s="52"/>
      <c r="B158" s="63" t="s">
        <v>216</v>
      </c>
      <c r="C158" s="173"/>
      <c r="D158" s="173"/>
      <c r="E158" s="178">
        <v>53.03</v>
      </c>
      <c r="F158" s="239">
        <v>53.03</v>
      </c>
      <c r="G158" s="52"/>
      <c r="H158" s="57"/>
      <c r="I158" s="179">
        <f t="shared" si="6"/>
        <v>0</v>
      </c>
      <c r="J158" s="180">
        <f t="shared" si="7"/>
        <v>0</v>
      </c>
      <c r="K158" s="57"/>
      <c r="L158" s="69" t="s">
        <v>69</v>
      </c>
      <c r="M158" s="182">
        <f t="shared" si="8"/>
        <v>2.4390243902439027E-4</v>
      </c>
      <c r="N158" s="52"/>
      <c r="O158" s="52"/>
      <c r="P158" s="52"/>
      <c r="Q158" s="52"/>
      <c r="R158" s="52"/>
      <c r="S158" s="237"/>
      <c r="T158" s="237"/>
      <c r="U158" s="237"/>
      <c r="V158" s="237"/>
      <c r="W158" s="237"/>
      <c r="X158" s="237"/>
    </row>
    <row r="159" spans="1:24" x14ac:dyDescent="0.25">
      <c r="A159" s="52"/>
      <c r="B159" s="63" t="s">
        <v>217</v>
      </c>
      <c r="C159" s="173"/>
      <c r="D159" s="173"/>
      <c r="E159" s="183">
        <v>53.03</v>
      </c>
      <c r="F159" s="240">
        <v>53.03</v>
      </c>
      <c r="G159" s="52"/>
      <c r="H159" s="57"/>
      <c r="I159" s="179">
        <f t="shared" si="6"/>
        <v>0</v>
      </c>
      <c r="J159" s="180">
        <f t="shared" si="7"/>
        <v>0</v>
      </c>
      <c r="K159" s="57"/>
      <c r="L159" s="69" t="s">
        <v>69</v>
      </c>
      <c r="M159" s="182">
        <f t="shared" si="8"/>
        <v>2.4390243902439027E-4</v>
      </c>
      <c r="N159" s="52"/>
      <c r="O159" s="52"/>
      <c r="P159" s="52"/>
      <c r="Q159" s="52"/>
      <c r="R159" s="52"/>
      <c r="S159" s="237"/>
      <c r="T159" s="237"/>
      <c r="U159" s="237"/>
      <c r="V159" s="237"/>
      <c r="W159" s="237"/>
      <c r="X159" s="237"/>
    </row>
    <row r="160" spans="1:24" x14ac:dyDescent="0.25">
      <c r="A160" s="52"/>
      <c r="B160" s="63" t="s">
        <v>218</v>
      </c>
      <c r="C160" s="173"/>
      <c r="D160" s="173"/>
      <c r="E160" s="178">
        <v>53.03</v>
      </c>
      <c r="F160" s="239">
        <v>53.03</v>
      </c>
      <c r="G160" s="52"/>
      <c r="H160" s="57"/>
      <c r="I160" s="179">
        <f t="shared" si="6"/>
        <v>0</v>
      </c>
      <c r="J160" s="180">
        <f t="shared" si="7"/>
        <v>0</v>
      </c>
      <c r="K160" s="57"/>
      <c r="L160" s="69" t="s">
        <v>69</v>
      </c>
      <c r="M160" s="182">
        <f t="shared" si="8"/>
        <v>2.4390243902439027E-4</v>
      </c>
      <c r="N160" s="52"/>
      <c r="O160" s="52"/>
      <c r="P160" s="52"/>
      <c r="Q160" s="52"/>
      <c r="R160" s="52"/>
      <c r="S160" s="237"/>
      <c r="T160" s="237"/>
      <c r="U160" s="237"/>
      <c r="V160" s="237"/>
      <c r="W160" s="237"/>
      <c r="X160" s="237"/>
    </row>
    <row r="161" spans="1:24" x14ac:dyDescent="0.25">
      <c r="A161" s="52"/>
      <c r="B161" s="63" t="s">
        <v>219</v>
      </c>
      <c r="C161" s="173"/>
      <c r="D161" s="173"/>
      <c r="E161" s="183">
        <v>53.03</v>
      </c>
      <c r="F161" s="240">
        <v>53.03</v>
      </c>
      <c r="G161" s="52"/>
      <c r="H161" s="57"/>
      <c r="I161" s="179">
        <f t="shared" si="6"/>
        <v>0</v>
      </c>
      <c r="J161" s="180">
        <f t="shared" si="7"/>
        <v>0</v>
      </c>
      <c r="K161" s="57"/>
      <c r="L161" s="69" t="s">
        <v>69</v>
      </c>
      <c r="M161" s="182">
        <f t="shared" si="8"/>
        <v>2.4390243902439027E-4</v>
      </c>
      <c r="N161" s="52"/>
      <c r="O161" s="52"/>
      <c r="P161" s="52"/>
      <c r="Q161" s="52"/>
      <c r="R161" s="52"/>
      <c r="S161" s="237"/>
      <c r="T161" s="237"/>
      <c r="U161" s="237"/>
      <c r="V161" s="237"/>
      <c r="W161" s="237"/>
      <c r="X161" s="237"/>
    </row>
    <row r="162" spans="1:24" x14ac:dyDescent="0.25">
      <c r="A162" s="52"/>
      <c r="B162" s="63" t="s">
        <v>220</v>
      </c>
      <c r="C162" s="173"/>
      <c r="D162" s="173"/>
      <c r="E162" s="178">
        <v>53.03</v>
      </c>
      <c r="F162" s="239">
        <v>53.03</v>
      </c>
      <c r="G162" s="52"/>
      <c r="H162" s="57"/>
      <c r="I162" s="179">
        <f t="shared" si="6"/>
        <v>0</v>
      </c>
      <c r="J162" s="180">
        <f t="shared" si="7"/>
        <v>0</v>
      </c>
      <c r="K162" s="57"/>
      <c r="L162" s="69" t="s">
        <v>69</v>
      </c>
      <c r="M162" s="182">
        <f t="shared" si="8"/>
        <v>2.4390243902439027E-4</v>
      </c>
      <c r="N162" s="52"/>
      <c r="O162" s="52"/>
      <c r="P162" s="52"/>
      <c r="Q162" s="52"/>
      <c r="R162" s="52"/>
      <c r="S162" s="237"/>
      <c r="T162" s="237"/>
      <c r="U162" s="237"/>
      <c r="V162" s="237"/>
      <c r="W162" s="237"/>
      <c r="X162" s="237"/>
    </row>
    <row r="163" spans="1:24" x14ac:dyDescent="0.25">
      <c r="A163" s="52"/>
      <c r="B163" s="63" t="s">
        <v>221</v>
      </c>
      <c r="C163" s="173"/>
      <c r="D163" s="173"/>
      <c r="E163" s="183">
        <v>53.03</v>
      </c>
      <c r="F163" s="240">
        <v>53.03</v>
      </c>
      <c r="G163" s="52"/>
      <c r="H163" s="57"/>
      <c r="I163" s="179">
        <f t="shared" si="6"/>
        <v>0</v>
      </c>
      <c r="J163" s="180">
        <f t="shared" si="7"/>
        <v>0</v>
      </c>
      <c r="K163" s="57"/>
      <c r="L163" s="69" t="s">
        <v>69</v>
      </c>
      <c r="M163" s="182">
        <f t="shared" si="8"/>
        <v>2.4390243902439027E-4</v>
      </c>
      <c r="N163" s="52"/>
      <c r="O163" s="52"/>
      <c r="P163" s="52"/>
      <c r="Q163" s="52"/>
      <c r="R163" s="52"/>
      <c r="S163" s="237"/>
      <c r="T163" s="237"/>
      <c r="U163" s="237"/>
      <c r="V163" s="237"/>
      <c r="W163" s="237"/>
      <c r="X163" s="237"/>
    </row>
    <row r="164" spans="1:24" x14ac:dyDescent="0.25">
      <c r="A164" s="52"/>
      <c r="B164" s="63" t="s">
        <v>222</v>
      </c>
      <c r="C164" s="173"/>
      <c r="D164" s="173"/>
      <c r="E164" s="178">
        <v>53.03</v>
      </c>
      <c r="F164" s="239">
        <v>53.03</v>
      </c>
      <c r="G164" s="52"/>
      <c r="H164" s="57"/>
      <c r="I164" s="179">
        <f t="shared" si="6"/>
        <v>0</v>
      </c>
      <c r="J164" s="180">
        <f t="shared" si="7"/>
        <v>0</v>
      </c>
      <c r="K164" s="57"/>
      <c r="L164" s="69" t="s">
        <v>69</v>
      </c>
      <c r="M164" s="182">
        <f t="shared" si="8"/>
        <v>2.4390243902439027E-4</v>
      </c>
      <c r="N164" s="52"/>
      <c r="O164" s="52"/>
      <c r="P164" s="52"/>
      <c r="Q164" s="52"/>
      <c r="R164" s="52"/>
      <c r="S164" s="237"/>
      <c r="T164" s="237"/>
      <c r="U164" s="237"/>
      <c r="V164" s="237"/>
      <c r="W164" s="237"/>
      <c r="X164" s="237"/>
    </row>
    <row r="165" spans="1:24" x14ac:dyDescent="0.25">
      <c r="A165" s="52"/>
      <c r="B165" s="63" t="s">
        <v>223</v>
      </c>
      <c r="C165" s="173"/>
      <c r="D165" s="173"/>
      <c r="E165" s="183">
        <v>53.03</v>
      </c>
      <c r="F165" s="240">
        <v>53.03</v>
      </c>
      <c r="G165" s="52"/>
      <c r="H165" s="57"/>
      <c r="I165" s="179">
        <f t="shared" si="6"/>
        <v>0</v>
      </c>
      <c r="J165" s="180">
        <f t="shared" si="7"/>
        <v>0</v>
      </c>
      <c r="K165" s="57"/>
      <c r="L165" s="69" t="s">
        <v>69</v>
      </c>
      <c r="M165" s="182">
        <f t="shared" si="8"/>
        <v>2.4390243902439027E-4</v>
      </c>
      <c r="N165" s="52"/>
      <c r="O165" s="52"/>
      <c r="P165" s="52"/>
      <c r="Q165" s="52"/>
      <c r="R165" s="52"/>
      <c r="S165" s="237"/>
      <c r="T165" s="237"/>
      <c r="U165" s="237"/>
      <c r="V165" s="237"/>
      <c r="W165" s="237"/>
      <c r="X165" s="237"/>
    </row>
    <row r="166" spans="1:24" x14ac:dyDescent="0.25">
      <c r="A166" s="52"/>
      <c r="B166" s="63" t="s">
        <v>224</v>
      </c>
      <c r="C166" s="173"/>
      <c r="D166" s="173"/>
      <c r="E166" s="178">
        <v>53.03</v>
      </c>
      <c r="F166" s="239">
        <v>53.03</v>
      </c>
      <c r="G166" s="52"/>
      <c r="H166" s="57"/>
      <c r="I166" s="179">
        <f t="shared" si="6"/>
        <v>0</v>
      </c>
      <c r="J166" s="180">
        <f t="shared" si="7"/>
        <v>0</v>
      </c>
      <c r="K166" s="57"/>
      <c r="L166" s="69" t="s">
        <v>69</v>
      </c>
      <c r="M166" s="182">
        <f t="shared" si="8"/>
        <v>2.4390243902439027E-4</v>
      </c>
      <c r="N166" s="52"/>
      <c r="O166" s="52"/>
      <c r="P166" s="52"/>
      <c r="Q166" s="52"/>
      <c r="R166" s="52"/>
      <c r="S166" s="237"/>
      <c r="T166" s="237"/>
      <c r="U166" s="237"/>
      <c r="V166" s="237"/>
      <c r="W166" s="237"/>
      <c r="X166" s="237"/>
    </row>
    <row r="167" spans="1:24" x14ac:dyDescent="0.25">
      <c r="A167" s="52"/>
      <c r="B167" s="63" t="s">
        <v>225</v>
      </c>
      <c r="C167" s="173"/>
      <c r="D167" s="173"/>
      <c r="E167" s="183">
        <v>53.03</v>
      </c>
      <c r="F167" s="240">
        <v>53.03</v>
      </c>
      <c r="G167" s="52"/>
      <c r="H167" s="57"/>
      <c r="I167" s="179">
        <f t="shared" si="6"/>
        <v>0</v>
      </c>
      <c r="J167" s="180">
        <f t="shared" si="7"/>
        <v>0</v>
      </c>
      <c r="K167" s="57"/>
      <c r="L167" s="69" t="s">
        <v>69</v>
      </c>
      <c r="M167" s="182">
        <f t="shared" si="8"/>
        <v>2.4390243902439027E-4</v>
      </c>
      <c r="N167" s="52"/>
      <c r="O167" s="52"/>
      <c r="P167" s="52"/>
      <c r="Q167" s="52"/>
      <c r="R167" s="52"/>
      <c r="S167" s="237"/>
      <c r="T167" s="237"/>
      <c r="U167" s="237"/>
      <c r="V167" s="237"/>
      <c r="W167" s="237"/>
      <c r="X167" s="237"/>
    </row>
    <row r="168" spans="1:24" x14ac:dyDescent="0.25">
      <c r="A168" s="52"/>
      <c r="B168" s="63" t="s">
        <v>226</v>
      </c>
      <c r="C168" s="173"/>
      <c r="D168" s="173"/>
      <c r="E168" s="178">
        <v>53.03</v>
      </c>
      <c r="F168" s="239">
        <v>53.03</v>
      </c>
      <c r="G168" s="52"/>
      <c r="H168" s="57"/>
      <c r="I168" s="179">
        <f t="shared" si="6"/>
        <v>0</v>
      </c>
      <c r="J168" s="180">
        <f t="shared" si="7"/>
        <v>0</v>
      </c>
      <c r="K168" s="57"/>
      <c r="L168" s="69" t="s">
        <v>69</v>
      </c>
      <c r="M168" s="182">
        <f t="shared" si="8"/>
        <v>2.4390243902439027E-4</v>
      </c>
      <c r="N168" s="52"/>
      <c r="O168" s="52"/>
      <c r="P168" s="52"/>
      <c r="Q168" s="52"/>
      <c r="R168" s="52"/>
      <c r="S168" s="237"/>
      <c r="T168" s="237"/>
      <c r="U168" s="237"/>
      <c r="V168" s="237"/>
      <c r="W168" s="237"/>
      <c r="X168" s="237"/>
    </row>
    <row r="169" spans="1:24" x14ac:dyDescent="0.25">
      <c r="A169" s="52"/>
      <c r="B169" s="63" t="s">
        <v>227</v>
      </c>
      <c r="C169" s="173"/>
      <c r="D169" s="173"/>
      <c r="E169" s="183">
        <v>53.03</v>
      </c>
      <c r="F169" s="240">
        <v>53.03</v>
      </c>
      <c r="G169" s="52"/>
      <c r="H169" s="57"/>
      <c r="I169" s="179">
        <f t="shared" si="6"/>
        <v>0</v>
      </c>
      <c r="J169" s="180">
        <f t="shared" si="7"/>
        <v>0</v>
      </c>
      <c r="K169" s="57"/>
      <c r="L169" s="69" t="s">
        <v>69</v>
      </c>
      <c r="M169" s="182">
        <f t="shared" si="8"/>
        <v>2.4390243902439027E-4</v>
      </c>
      <c r="N169" s="52"/>
      <c r="O169" s="52"/>
      <c r="P169" s="52"/>
      <c r="Q169" s="52"/>
      <c r="R169" s="52"/>
      <c r="S169" s="237"/>
      <c r="T169" s="237"/>
      <c r="U169" s="237"/>
      <c r="V169" s="237"/>
      <c r="W169" s="237"/>
      <c r="X169" s="237"/>
    </row>
    <row r="170" spans="1:24" x14ac:dyDescent="0.25">
      <c r="A170" s="52"/>
      <c r="B170" s="63" t="s">
        <v>228</v>
      </c>
      <c r="C170" s="173"/>
      <c r="D170" s="173"/>
      <c r="E170" s="178">
        <v>53.03</v>
      </c>
      <c r="F170" s="239">
        <v>53.03</v>
      </c>
      <c r="G170" s="52"/>
      <c r="H170" s="57"/>
      <c r="I170" s="179">
        <f t="shared" si="6"/>
        <v>0</v>
      </c>
      <c r="J170" s="180">
        <f t="shared" si="7"/>
        <v>0</v>
      </c>
      <c r="K170" s="57"/>
      <c r="L170" s="69" t="s">
        <v>69</v>
      </c>
      <c r="M170" s="182">
        <f t="shared" si="8"/>
        <v>2.4390243902439027E-4</v>
      </c>
      <c r="N170" s="52"/>
      <c r="O170" s="52"/>
      <c r="P170" s="52"/>
      <c r="Q170" s="52"/>
      <c r="R170" s="52"/>
      <c r="S170" s="237"/>
      <c r="T170" s="237"/>
      <c r="U170" s="237"/>
      <c r="V170" s="237"/>
      <c r="W170" s="237"/>
      <c r="X170" s="237"/>
    </row>
    <row r="171" spans="1:24" x14ac:dyDescent="0.25">
      <c r="A171" s="52"/>
      <c r="B171" s="63" t="s">
        <v>229</v>
      </c>
      <c r="C171" s="173"/>
      <c r="D171" s="173"/>
      <c r="E171" s="183">
        <v>53.03</v>
      </c>
      <c r="F171" s="240">
        <v>53.03</v>
      </c>
      <c r="G171" s="52"/>
      <c r="H171" s="57"/>
      <c r="I171" s="179">
        <f t="shared" si="6"/>
        <v>0</v>
      </c>
      <c r="J171" s="180">
        <f t="shared" si="7"/>
        <v>0</v>
      </c>
      <c r="K171" s="57"/>
      <c r="L171" s="69" t="s">
        <v>69</v>
      </c>
      <c r="M171" s="182">
        <f t="shared" si="8"/>
        <v>2.4390243902439027E-4</v>
      </c>
      <c r="N171" s="52"/>
      <c r="O171" s="52"/>
      <c r="P171" s="52"/>
      <c r="Q171" s="52"/>
      <c r="R171" s="52"/>
      <c r="S171" s="237"/>
      <c r="T171" s="237"/>
      <c r="U171" s="237"/>
      <c r="V171" s="237"/>
      <c r="W171" s="237"/>
      <c r="X171" s="237"/>
    </row>
    <row r="172" spans="1:24" x14ac:dyDescent="0.25">
      <c r="A172" s="52"/>
      <c r="B172" s="63" t="s">
        <v>230</v>
      </c>
      <c r="C172" s="173"/>
      <c r="D172" s="173"/>
      <c r="E172" s="178">
        <v>53.03</v>
      </c>
      <c r="F172" s="239">
        <v>53.03</v>
      </c>
      <c r="G172" s="52"/>
      <c r="H172" s="57"/>
      <c r="I172" s="179">
        <f t="shared" si="6"/>
        <v>0</v>
      </c>
      <c r="J172" s="180">
        <f t="shared" si="7"/>
        <v>0</v>
      </c>
      <c r="K172" s="57"/>
      <c r="L172" s="69" t="s">
        <v>69</v>
      </c>
      <c r="M172" s="182">
        <f t="shared" si="8"/>
        <v>2.4390243902439027E-4</v>
      </c>
      <c r="N172" s="52"/>
      <c r="O172" s="52"/>
      <c r="P172" s="52"/>
      <c r="Q172" s="52"/>
      <c r="R172" s="52"/>
      <c r="S172" s="237"/>
      <c r="T172" s="237"/>
      <c r="U172" s="237"/>
      <c r="V172" s="237"/>
      <c r="W172" s="237"/>
      <c r="X172" s="237"/>
    </row>
    <row r="173" spans="1:24" x14ac:dyDescent="0.25">
      <c r="A173" s="52"/>
      <c r="B173" s="63" t="s">
        <v>231</v>
      </c>
      <c r="C173" s="173"/>
      <c r="D173" s="173"/>
      <c r="E173" s="183">
        <v>53.03</v>
      </c>
      <c r="F173" s="240">
        <v>53.03</v>
      </c>
      <c r="G173" s="52"/>
      <c r="H173" s="57"/>
      <c r="I173" s="179">
        <f t="shared" si="6"/>
        <v>0</v>
      </c>
      <c r="J173" s="180">
        <f t="shared" si="7"/>
        <v>0</v>
      </c>
      <c r="K173" s="57"/>
      <c r="L173" s="69" t="s">
        <v>69</v>
      </c>
      <c r="M173" s="182">
        <f t="shared" si="8"/>
        <v>2.4390243902439027E-4</v>
      </c>
      <c r="N173" s="52"/>
      <c r="O173" s="52"/>
      <c r="P173" s="52"/>
      <c r="Q173" s="52"/>
      <c r="R173" s="52"/>
      <c r="S173" s="237"/>
      <c r="T173" s="237"/>
      <c r="U173" s="237"/>
      <c r="V173" s="237"/>
      <c r="W173" s="237"/>
      <c r="X173" s="237"/>
    </row>
    <row r="174" spans="1:24" x14ac:dyDescent="0.25">
      <c r="A174" s="52"/>
      <c r="B174" s="63" t="s">
        <v>232</v>
      </c>
      <c r="C174" s="173"/>
      <c r="D174" s="173"/>
      <c r="E174" s="178">
        <v>53.03</v>
      </c>
      <c r="F174" s="239">
        <v>53.03</v>
      </c>
      <c r="G174" s="52"/>
      <c r="H174" s="57"/>
      <c r="I174" s="179">
        <f t="shared" si="6"/>
        <v>0</v>
      </c>
      <c r="J174" s="180">
        <f t="shared" si="7"/>
        <v>0</v>
      </c>
      <c r="K174" s="57"/>
      <c r="L174" s="69" t="s">
        <v>69</v>
      </c>
      <c r="M174" s="182">
        <f t="shared" si="8"/>
        <v>2.4390243902439027E-4</v>
      </c>
      <c r="N174" s="52"/>
      <c r="O174" s="52"/>
      <c r="P174" s="52"/>
      <c r="Q174" s="52"/>
      <c r="R174" s="52"/>
      <c r="S174" s="237"/>
      <c r="T174" s="237"/>
      <c r="U174" s="237"/>
      <c r="V174" s="237"/>
      <c r="W174" s="237"/>
      <c r="X174" s="237"/>
    </row>
    <row r="175" spans="1:24" x14ac:dyDescent="0.25">
      <c r="A175" s="52"/>
      <c r="B175" s="63" t="s">
        <v>233</v>
      </c>
      <c r="C175" s="173"/>
      <c r="D175" s="173"/>
      <c r="E175" s="183">
        <v>53.03</v>
      </c>
      <c r="F175" s="240">
        <v>53.03</v>
      </c>
      <c r="G175" s="52"/>
      <c r="H175" s="57"/>
      <c r="I175" s="179">
        <f t="shared" si="6"/>
        <v>0</v>
      </c>
      <c r="J175" s="180">
        <f t="shared" si="7"/>
        <v>0</v>
      </c>
      <c r="K175" s="57"/>
      <c r="L175" s="69" t="s">
        <v>69</v>
      </c>
      <c r="M175" s="182">
        <f t="shared" si="8"/>
        <v>2.4390243902439027E-4</v>
      </c>
      <c r="N175" s="52"/>
      <c r="O175" s="52"/>
      <c r="P175" s="52"/>
      <c r="Q175" s="52"/>
      <c r="R175" s="52"/>
      <c r="S175" s="237"/>
      <c r="T175" s="237"/>
      <c r="U175" s="237"/>
      <c r="V175" s="237"/>
      <c r="W175" s="237"/>
      <c r="X175" s="237"/>
    </row>
    <row r="176" spans="1:24" x14ac:dyDescent="0.25">
      <c r="A176" s="52"/>
      <c r="B176" s="63" t="s">
        <v>234</v>
      </c>
      <c r="C176" s="173"/>
      <c r="D176" s="173"/>
      <c r="E176" s="178">
        <v>53.03</v>
      </c>
      <c r="F176" s="239">
        <v>53.03</v>
      </c>
      <c r="G176" s="52"/>
      <c r="H176" s="57"/>
      <c r="I176" s="179">
        <f t="shared" si="6"/>
        <v>0</v>
      </c>
      <c r="J176" s="180">
        <f t="shared" si="7"/>
        <v>0</v>
      </c>
      <c r="K176" s="57"/>
      <c r="L176" s="69" t="s">
        <v>69</v>
      </c>
      <c r="M176" s="182">
        <f t="shared" si="8"/>
        <v>2.4390243902439027E-4</v>
      </c>
      <c r="N176" s="52"/>
      <c r="O176" s="52"/>
      <c r="P176" s="52"/>
      <c r="Q176" s="52"/>
      <c r="R176" s="52"/>
      <c r="S176" s="237"/>
      <c r="T176" s="237"/>
      <c r="U176" s="237"/>
      <c r="V176" s="237"/>
      <c r="W176" s="237"/>
      <c r="X176" s="237"/>
    </row>
    <row r="177" spans="1:24" x14ac:dyDescent="0.25">
      <c r="A177" s="52"/>
      <c r="B177" s="63" t="s">
        <v>235</v>
      </c>
      <c r="C177" s="173"/>
      <c r="D177" s="173"/>
      <c r="E177" s="183">
        <v>53.03</v>
      </c>
      <c r="F177" s="240">
        <v>53.03</v>
      </c>
      <c r="G177" s="52"/>
      <c r="H177" s="57"/>
      <c r="I177" s="179">
        <f t="shared" si="6"/>
        <v>0</v>
      </c>
      <c r="J177" s="180">
        <f t="shared" si="7"/>
        <v>0</v>
      </c>
      <c r="K177" s="57"/>
      <c r="L177" s="69" t="s">
        <v>69</v>
      </c>
      <c r="M177" s="182">
        <f t="shared" si="8"/>
        <v>2.4390243902439027E-4</v>
      </c>
      <c r="N177" s="52"/>
      <c r="O177" s="52"/>
      <c r="P177" s="52"/>
      <c r="Q177" s="52"/>
      <c r="R177" s="52"/>
      <c r="S177" s="237"/>
      <c r="T177" s="237"/>
      <c r="U177" s="237"/>
      <c r="V177" s="237"/>
      <c r="W177" s="237"/>
      <c r="X177" s="237"/>
    </row>
    <row r="178" spans="1:24" x14ac:dyDescent="0.25">
      <c r="A178" s="52"/>
      <c r="B178" s="63" t="s">
        <v>236</v>
      </c>
      <c r="C178" s="173"/>
      <c r="D178" s="173"/>
      <c r="E178" s="178">
        <v>53.03</v>
      </c>
      <c r="F178" s="239">
        <v>53.03</v>
      </c>
      <c r="G178" s="52"/>
      <c r="H178" s="57"/>
      <c r="I178" s="179">
        <f t="shared" si="6"/>
        <v>0</v>
      </c>
      <c r="J178" s="180">
        <f t="shared" si="7"/>
        <v>0</v>
      </c>
      <c r="K178" s="57"/>
      <c r="L178" s="69" t="s">
        <v>69</v>
      </c>
      <c r="M178" s="182">
        <f t="shared" si="8"/>
        <v>2.4390243902439027E-4</v>
      </c>
      <c r="N178" s="52"/>
      <c r="O178" s="52"/>
      <c r="P178" s="52"/>
      <c r="Q178" s="52"/>
      <c r="R178" s="52"/>
      <c r="S178" s="237"/>
      <c r="T178" s="237"/>
      <c r="U178" s="237"/>
      <c r="V178" s="237"/>
      <c r="W178" s="237"/>
      <c r="X178" s="237"/>
    </row>
    <row r="179" spans="1:24" x14ac:dyDescent="0.25">
      <c r="A179" s="52"/>
      <c r="B179" s="63" t="s">
        <v>237</v>
      </c>
      <c r="C179" s="173"/>
      <c r="D179" s="173"/>
      <c r="E179" s="183">
        <v>53.03</v>
      </c>
      <c r="F179" s="240">
        <v>53.03</v>
      </c>
      <c r="G179" s="52"/>
      <c r="H179" s="57"/>
      <c r="I179" s="179">
        <f t="shared" si="6"/>
        <v>0</v>
      </c>
      <c r="J179" s="180">
        <f t="shared" si="7"/>
        <v>0</v>
      </c>
      <c r="K179" s="57"/>
      <c r="L179" s="69" t="s">
        <v>69</v>
      </c>
      <c r="M179" s="182">
        <f t="shared" si="8"/>
        <v>2.4390243902439027E-4</v>
      </c>
      <c r="N179" s="52"/>
      <c r="O179" s="52"/>
      <c r="P179" s="52"/>
      <c r="Q179" s="52"/>
      <c r="R179" s="52"/>
      <c r="S179" s="237"/>
      <c r="T179" s="237"/>
      <c r="U179" s="237"/>
      <c r="V179" s="237"/>
      <c r="W179" s="237"/>
      <c r="X179" s="237"/>
    </row>
    <row r="180" spans="1:24" x14ac:dyDescent="0.25">
      <c r="A180" s="52"/>
      <c r="B180" s="63" t="s">
        <v>238</v>
      </c>
      <c r="C180" s="173"/>
      <c r="D180" s="173"/>
      <c r="E180" s="178">
        <v>53.03</v>
      </c>
      <c r="F180" s="239">
        <v>53.03</v>
      </c>
      <c r="G180" s="52"/>
      <c r="H180" s="57"/>
      <c r="I180" s="179">
        <f t="shared" si="6"/>
        <v>0</v>
      </c>
      <c r="J180" s="180">
        <f t="shared" si="7"/>
        <v>0</v>
      </c>
      <c r="K180" s="57"/>
      <c r="L180" s="69" t="s">
        <v>69</v>
      </c>
      <c r="M180" s="182">
        <f t="shared" si="8"/>
        <v>2.4390243902439027E-4</v>
      </c>
      <c r="N180" s="52"/>
      <c r="O180" s="52"/>
      <c r="P180" s="52"/>
      <c r="Q180" s="52"/>
      <c r="R180" s="52"/>
      <c r="S180" s="237"/>
      <c r="T180" s="237"/>
      <c r="U180" s="237"/>
      <c r="V180" s="237"/>
      <c r="W180" s="237"/>
      <c r="X180" s="237"/>
    </row>
    <row r="181" spans="1:24" x14ac:dyDescent="0.25">
      <c r="A181" s="52"/>
      <c r="B181" s="63" t="s">
        <v>239</v>
      </c>
      <c r="C181" s="173"/>
      <c r="D181" s="173"/>
      <c r="E181" s="183">
        <v>53.03</v>
      </c>
      <c r="F181" s="240">
        <v>53.03</v>
      </c>
      <c r="G181" s="52"/>
      <c r="H181" s="57"/>
      <c r="I181" s="179">
        <f t="shared" si="6"/>
        <v>0</v>
      </c>
      <c r="J181" s="180">
        <f t="shared" si="7"/>
        <v>0</v>
      </c>
      <c r="K181" s="57"/>
      <c r="L181" s="69" t="s">
        <v>69</v>
      </c>
      <c r="M181" s="182">
        <f t="shared" si="8"/>
        <v>2.4390243902439027E-4</v>
      </c>
      <c r="N181" s="52"/>
      <c r="O181" s="52"/>
      <c r="P181" s="52"/>
      <c r="Q181" s="52"/>
      <c r="R181" s="52"/>
      <c r="S181" s="237"/>
      <c r="T181" s="237"/>
      <c r="U181" s="237"/>
      <c r="V181" s="237"/>
      <c r="W181" s="237"/>
      <c r="X181" s="237"/>
    </row>
    <row r="182" spans="1:24" x14ac:dyDescent="0.25">
      <c r="A182" s="52"/>
      <c r="B182" s="63" t="s">
        <v>240</v>
      </c>
      <c r="C182" s="173"/>
      <c r="D182" s="173"/>
      <c r="E182" s="178">
        <v>53.03</v>
      </c>
      <c r="F182" s="239">
        <v>53.03</v>
      </c>
      <c r="G182" s="52"/>
      <c r="H182" s="57"/>
      <c r="I182" s="179">
        <f t="shared" si="6"/>
        <v>0</v>
      </c>
      <c r="J182" s="180">
        <f t="shared" si="7"/>
        <v>0</v>
      </c>
      <c r="K182" s="57"/>
      <c r="L182" s="69" t="s">
        <v>69</v>
      </c>
      <c r="M182" s="182">
        <f t="shared" si="8"/>
        <v>2.4390243902439027E-4</v>
      </c>
      <c r="N182" s="52"/>
      <c r="O182" s="52"/>
      <c r="P182" s="52"/>
      <c r="Q182" s="52"/>
      <c r="R182" s="52"/>
      <c r="S182" s="237"/>
      <c r="T182" s="237"/>
      <c r="U182" s="237"/>
      <c r="V182" s="237"/>
      <c r="W182" s="237"/>
      <c r="X182" s="237"/>
    </row>
    <row r="183" spans="1:24" x14ac:dyDescent="0.25">
      <c r="A183" s="52"/>
      <c r="B183" s="63" t="s">
        <v>241</v>
      </c>
      <c r="C183" s="173"/>
      <c r="D183" s="173"/>
      <c r="E183" s="183">
        <v>53.03</v>
      </c>
      <c r="F183" s="240">
        <v>53.03</v>
      </c>
      <c r="G183" s="52"/>
      <c r="H183" s="57"/>
      <c r="I183" s="179">
        <f t="shared" si="6"/>
        <v>0</v>
      </c>
      <c r="J183" s="180">
        <f t="shared" si="7"/>
        <v>0</v>
      </c>
      <c r="K183" s="57"/>
      <c r="L183" s="69" t="s">
        <v>69</v>
      </c>
      <c r="M183" s="182">
        <f t="shared" si="8"/>
        <v>2.4390243902439027E-4</v>
      </c>
      <c r="N183" s="52"/>
      <c r="O183" s="52"/>
      <c r="P183" s="52"/>
      <c r="Q183" s="52"/>
      <c r="R183" s="52"/>
      <c r="S183" s="237"/>
      <c r="T183" s="237"/>
      <c r="U183" s="237"/>
      <c r="V183" s="237"/>
      <c r="W183" s="237"/>
      <c r="X183" s="237"/>
    </row>
    <row r="184" spans="1:24" x14ac:dyDescent="0.25">
      <c r="A184" s="52"/>
      <c r="B184" s="63" t="s">
        <v>242</v>
      </c>
      <c r="C184" s="173"/>
      <c r="D184" s="173"/>
      <c r="E184" s="178">
        <v>53.03</v>
      </c>
      <c r="F184" s="239">
        <v>53.03</v>
      </c>
      <c r="G184" s="52"/>
      <c r="H184" s="57"/>
      <c r="I184" s="179">
        <f t="shared" si="6"/>
        <v>0</v>
      </c>
      <c r="J184" s="180">
        <f t="shared" si="7"/>
        <v>0</v>
      </c>
      <c r="K184" s="57"/>
      <c r="L184" s="69" t="s">
        <v>69</v>
      </c>
      <c r="M184" s="182">
        <f t="shared" si="8"/>
        <v>2.4390243902439027E-4</v>
      </c>
      <c r="N184" s="52"/>
      <c r="O184" s="52"/>
      <c r="P184" s="52"/>
      <c r="Q184" s="52"/>
      <c r="R184" s="52"/>
      <c r="S184" s="237"/>
      <c r="T184" s="237"/>
      <c r="U184" s="237"/>
      <c r="V184" s="237"/>
      <c r="W184" s="237"/>
      <c r="X184" s="237"/>
    </row>
    <row r="185" spans="1:24" x14ac:dyDescent="0.25">
      <c r="A185" s="52"/>
      <c r="B185" s="63" t="s">
        <v>243</v>
      </c>
      <c r="C185" s="173"/>
      <c r="D185" s="173"/>
      <c r="E185" s="183">
        <v>53.03</v>
      </c>
      <c r="F185" s="240">
        <v>53.03</v>
      </c>
      <c r="G185" s="52"/>
      <c r="H185" s="57"/>
      <c r="I185" s="179">
        <f t="shared" si="6"/>
        <v>0</v>
      </c>
      <c r="J185" s="180">
        <f t="shared" si="7"/>
        <v>0</v>
      </c>
      <c r="K185" s="57"/>
      <c r="L185" s="69" t="s">
        <v>69</v>
      </c>
      <c r="M185" s="182">
        <f t="shared" si="8"/>
        <v>2.4390243902439027E-4</v>
      </c>
      <c r="N185" s="52"/>
      <c r="O185" s="52"/>
      <c r="P185" s="52"/>
      <c r="Q185" s="52"/>
      <c r="R185" s="52"/>
      <c r="S185" s="237"/>
      <c r="T185" s="237"/>
      <c r="U185" s="237"/>
      <c r="V185" s="237"/>
      <c r="W185" s="237"/>
      <c r="X185" s="237"/>
    </row>
    <row r="186" spans="1:24" x14ac:dyDescent="0.25">
      <c r="A186" s="52"/>
      <c r="B186" s="63" t="s">
        <v>244</v>
      </c>
      <c r="C186" s="173"/>
      <c r="D186" s="173"/>
      <c r="E186" s="178">
        <v>53.03</v>
      </c>
      <c r="F186" s="239">
        <v>53.03</v>
      </c>
      <c r="G186" s="52"/>
      <c r="H186" s="57"/>
      <c r="I186" s="179">
        <f t="shared" si="6"/>
        <v>0</v>
      </c>
      <c r="J186" s="180">
        <f t="shared" si="7"/>
        <v>0</v>
      </c>
      <c r="K186" s="57"/>
      <c r="L186" s="69" t="s">
        <v>69</v>
      </c>
      <c r="M186" s="182">
        <f t="shared" si="8"/>
        <v>2.4390243902439027E-4</v>
      </c>
      <c r="N186" s="52"/>
      <c r="O186" s="52"/>
      <c r="P186" s="52"/>
      <c r="Q186" s="52"/>
      <c r="R186" s="52"/>
      <c r="S186" s="237"/>
      <c r="T186" s="237"/>
      <c r="U186" s="237"/>
      <c r="V186" s="237"/>
      <c r="W186" s="237"/>
      <c r="X186" s="237"/>
    </row>
    <row r="187" spans="1:24" x14ac:dyDescent="0.25">
      <c r="A187" s="52"/>
      <c r="B187" s="63" t="s">
        <v>245</v>
      </c>
      <c r="C187" s="173"/>
      <c r="D187" s="173"/>
      <c r="E187" s="183">
        <v>53.03</v>
      </c>
      <c r="F187" s="240">
        <v>53.03</v>
      </c>
      <c r="G187" s="52"/>
      <c r="H187" s="57"/>
      <c r="I187" s="179">
        <f t="shared" si="6"/>
        <v>0</v>
      </c>
      <c r="J187" s="180">
        <f t="shared" si="7"/>
        <v>0</v>
      </c>
      <c r="K187" s="57"/>
      <c r="L187" s="69" t="s">
        <v>69</v>
      </c>
      <c r="M187" s="182">
        <f t="shared" si="8"/>
        <v>2.4390243902439027E-4</v>
      </c>
      <c r="N187" s="52"/>
      <c r="O187" s="52"/>
      <c r="P187" s="52"/>
      <c r="Q187" s="52"/>
      <c r="R187" s="52"/>
      <c r="S187" s="237"/>
      <c r="T187" s="237"/>
      <c r="U187" s="237"/>
      <c r="V187" s="237"/>
      <c r="W187" s="237"/>
      <c r="X187" s="237"/>
    </row>
    <row r="188" spans="1:24" x14ac:dyDescent="0.25">
      <c r="A188" s="52"/>
      <c r="B188" s="63" t="s">
        <v>246</v>
      </c>
      <c r="C188" s="173"/>
      <c r="D188" s="173"/>
      <c r="E188" s="178">
        <v>53.03</v>
      </c>
      <c r="F188" s="239">
        <v>53.03</v>
      </c>
      <c r="G188" s="52"/>
      <c r="H188" s="57"/>
      <c r="I188" s="179">
        <f t="shared" si="6"/>
        <v>0</v>
      </c>
      <c r="J188" s="180">
        <f t="shared" si="7"/>
        <v>0</v>
      </c>
      <c r="K188" s="57"/>
      <c r="L188" s="69" t="s">
        <v>69</v>
      </c>
      <c r="M188" s="182">
        <f t="shared" si="8"/>
        <v>2.4390243902439027E-4</v>
      </c>
      <c r="N188" s="52"/>
      <c r="O188" s="52"/>
      <c r="P188" s="52"/>
      <c r="Q188" s="52"/>
      <c r="R188" s="52"/>
      <c r="S188" s="237"/>
      <c r="T188" s="237"/>
      <c r="U188" s="237"/>
      <c r="V188" s="237"/>
      <c r="W188" s="237"/>
      <c r="X188" s="237"/>
    </row>
    <row r="189" spans="1:24" x14ac:dyDescent="0.25">
      <c r="A189" s="52"/>
      <c r="B189" s="63" t="s">
        <v>247</v>
      </c>
      <c r="C189" s="173"/>
      <c r="D189" s="173"/>
      <c r="E189" s="183">
        <v>53.03</v>
      </c>
      <c r="F189" s="240">
        <v>53.03</v>
      </c>
      <c r="G189" s="52"/>
      <c r="H189" s="57"/>
      <c r="I189" s="179">
        <f t="shared" si="6"/>
        <v>0</v>
      </c>
      <c r="J189" s="180">
        <f t="shared" si="7"/>
        <v>0</v>
      </c>
      <c r="K189" s="57"/>
      <c r="L189" s="69" t="s">
        <v>69</v>
      </c>
      <c r="M189" s="182">
        <f t="shared" si="8"/>
        <v>2.4390243902439027E-4</v>
      </c>
      <c r="N189" s="52"/>
      <c r="O189" s="52"/>
      <c r="P189" s="52"/>
      <c r="Q189" s="52"/>
      <c r="R189" s="52"/>
      <c r="S189" s="237"/>
      <c r="T189" s="237"/>
      <c r="U189" s="237"/>
      <c r="V189" s="237"/>
      <c r="W189" s="237"/>
      <c r="X189" s="237"/>
    </row>
    <row r="190" spans="1:24" x14ac:dyDescent="0.25">
      <c r="A190" s="52"/>
      <c r="B190" s="63" t="s">
        <v>248</v>
      </c>
      <c r="C190" s="173"/>
      <c r="D190" s="173"/>
      <c r="E190" s="178">
        <v>53.03</v>
      </c>
      <c r="F190" s="239">
        <v>53.03</v>
      </c>
      <c r="G190" s="52"/>
      <c r="H190" s="57"/>
      <c r="I190" s="179">
        <f t="shared" si="6"/>
        <v>0</v>
      </c>
      <c r="J190" s="180">
        <f t="shared" si="7"/>
        <v>0</v>
      </c>
      <c r="K190" s="57"/>
      <c r="L190" s="69" t="s">
        <v>69</v>
      </c>
      <c r="M190" s="182">
        <f t="shared" si="8"/>
        <v>2.4390243902439027E-4</v>
      </c>
      <c r="N190" s="52"/>
      <c r="O190" s="52"/>
      <c r="P190" s="52"/>
      <c r="Q190" s="52"/>
      <c r="R190" s="52"/>
      <c r="S190" s="237"/>
      <c r="T190" s="237"/>
      <c r="U190" s="237"/>
      <c r="V190" s="237"/>
      <c r="W190" s="237"/>
      <c r="X190" s="237"/>
    </row>
    <row r="191" spans="1:24" x14ac:dyDescent="0.25">
      <c r="A191" s="52"/>
      <c r="B191" s="63" t="s">
        <v>249</v>
      </c>
      <c r="C191" s="173"/>
      <c r="D191" s="173"/>
      <c r="E191" s="183">
        <v>53.03</v>
      </c>
      <c r="F191" s="240">
        <v>53.03</v>
      </c>
      <c r="G191" s="52"/>
      <c r="H191" s="57"/>
      <c r="I191" s="179">
        <f t="shared" si="6"/>
        <v>0</v>
      </c>
      <c r="J191" s="180">
        <f t="shared" si="7"/>
        <v>0</v>
      </c>
      <c r="K191" s="57"/>
      <c r="L191" s="69" t="s">
        <v>69</v>
      </c>
      <c r="M191" s="182">
        <f t="shared" si="8"/>
        <v>2.4390243902439027E-4</v>
      </c>
      <c r="N191" s="52"/>
      <c r="O191" s="52"/>
      <c r="P191" s="52"/>
      <c r="Q191" s="52"/>
      <c r="R191" s="52"/>
      <c r="S191" s="237"/>
      <c r="T191" s="237"/>
      <c r="U191" s="237"/>
      <c r="V191" s="237"/>
      <c r="W191" s="237"/>
      <c r="X191" s="237"/>
    </row>
    <row r="192" spans="1:24" x14ac:dyDescent="0.25">
      <c r="A192" s="52"/>
      <c r="B192" s="63" t="s">
        <v>250</v>
      </c>
      <c r="C192" s="173"/>
      <c r="D192" s="173"/>
      <c r="E192" s="178">
        <v>53.03</v>
      </c>
      <c r="F192" s="239">
        <v>53.03</v>
      </c>
      <c r="G192" s="52"/>
      <c r="H192" s="57"/>
      <c r="I192" s="179">
        <f t="shared" si="6"/>
        <v>0</v>
      </c>
      <c r="J192" s="180">
        <f t="shared" si="7"/>
        <v>0</v>
      </c>
      <c r="K192" s="57"/>
      <c r="L192" s="69" t="s">
        <v>69</v>
      </c>
      <c r="M192" s="182">
        <f t="shared" si="8"/>
        <v>2.4390243902439027E-4</v>
      </c>
      <c r="N192" s="52"/>
      <c r="O192" s="52"/>
      <c r="P192" s="52"/>
      <c r="Q192" s="52"/>
      <c r="R192" s="52"/>
      <c r="S192" s="237"/>
      <c r="T192" s="237"/>
      <c r="U192" s="237"/>
      <c r="V192" s="237"/>
      <c r="W192" s="237"/>
      <c r="X192" s="237"/>
    </row>
    <row r="193" spans="1:24" x14ac:dyDescent="0.25">
      <c r="A193" s="52"/>
      <c r="B193" s="63" t="s">
        <v>251</v>
      </c>
      <c r="C193" s="173"/>
      <c r="D193" s="173"/>
      <c r="E193" s="183">
        <v>53.03</v>
      </c>
      <c r="F193" s="240">
        <v>53.03</v>
      </c>
      <c r="G193" s="52"/>
      <c r="H193" s="57"/>
      <c r="I193" s="179">
        <f t="shared" si="6"/>
        <v>0</v>
      </c>
      <c r="J193" s="180">
        <f t="shared" si="7"/>
        <v>0</v>
      </c>
      <c r="K193" s="57"/>
      <c r="L193" s="69" t="s">
        <v>69</v>
      </c>
      <c r="M193" s="182">
        <f t="shared" si="8"/>
        <v>2.4390243902439027E-4</v>
      </c>
      <c r="N193" s="52"/>
      <c r="O193" s="52"/>
      <c r="P193" s="52"/>
      <c r="Q193" s="52"/>
      <c r="R193" s="52"/>
      <c r="S193" s="237"/>
      <c r="T193" s="237"/>
      <c r="U193" s="237"/>
      <c r="V193" s="237"/>
      <c r="W193" s="237"/>
      <c r="X193" s="237"/>
    </row>
    <row r="194" spans="1:24" x14ac:dyDescent="0.25">
      <c r="A194" s="52"/>
      <c r="B194" s="63" t="s">
        <v>252</v>
      </c>
      <c r="C194" s="173"/>
      <c r="D194" s="173"/>
      <c r="E194" s="178">
        <v>53.03</v>
      </c>
      <c r="F194" s="239">
        <v>53.03</v>
      </c>
      <c r="G194" s="52"/>
      <c r="H194" s="57"/>
      <c r="I194" s="179">
        <f t="shared" si="6"/>
        <v>0</v>
      </c>
      <c r="J194" s="180">
        <f t="shared" si="7"/>
        <v>0</v>
      </c>
      <c r="K194" s="57"/>
      <c r="L194" s="69" t="s">
        <v>69</v>
      </c>
      <c r="M194" s="182">
        <f t="shared" si="8"/>
        <v>2.4390243902439027E-4</v>
      </c>
      <c r="N194" s="52"/>
      <c r="O194" s="52"/>
      <c r="P194" s="52"/>
      <c r="Q194" s="52"/>
      <c r="R194" s="52"/>
      <c r="S194" s="237"/>
      <c r="T194" s="237"/>
      <c r="U194" s="237"/>
      <c r="V194" s="237"/>
      <c r="W194" s="237"/>
      <c r="X194" s="237"/>
    </row>
    <row r="195" spans="1:24" x14ac:dyDescent="0.25">
      <c r="A195" s="52"/>
      <c r="B195" s="63" t="s">
        <v>253</v>
      </c>
      <c r="C195" s="173"/>
      <c r="D195" s="173"/>
      <c r="E195" s="183">
        <v>53.03</v>
      </c>
      <c r="F195" s="240">
        <v>53.03</v>
      </c>
      <c r="G195" s="52"/>
      <c r="H195" s="57"/>
      <c r="I195" s="179">
        <f t="shared" si="6"/>
        <v>0</v>
      </c>
      <c r="J195" s="180">
        <f t="shared" si="7"/>
        <v>0</v>
      </c>
      <c r="K195" s="57"/>
      <c r="L195" s="69" t="s">
        <v>69</v>
      </c>
      <c r="M195" s="182">
        <f t="shared" si="8"/>
        <v>2.4390243902439027E-4</v>
      </c>
      <c r="N195" s="52"/>
      <c r="O195" s="52"/>
      <c r="P195" s="52"/>
      <c r="Q195" s="52"/>
      <c r="R195" s="52"/>
      <c r="S195" s="237"/>
      <c r="T195" s="237"/>
      <c r="U195" s="237"/>
      <c r="V195" s="237"/>
      <c r="W195" s="237"/>
      <c r="X195" s="237"/>
    </row>
    <row r="196" spans="1:24" x14ac:dyDescent="0.25">
      <c r="A196" s="52"/>
      <c r="B196" s="63" t="s">
        <v>254</v>
      </c>
      <c r="C196" s="173"/>
      <c r="D196" s="173"/>
      <c r="E196" s="178">
        <v>53.03</v>
      </c>
      <c r="F196" s="239">
        <v>53.03</v>
      </c>
      <c r="G196" s="52"/>
      <c r="H196" s="57"/>
      <c r="I196" s="179">
        <f t="shared" si="6"/>
        <v>0</v>
      </c>
      <c r="J196" s="180">
        <f t="shared" si="7"/>
        <v>0</v>
      </c>
      <c r="K196" s="57"/>
      <c r="L196" s="69" t="s">
        <v>69</v>
      </c>
      <c r="M196" s="182">
        <f t="shared" si="8"/>
        <v>2.4390243902439027E-4</v>
      </c>
      <c r="N196" s="52"/>
      <c r="O196" s="52"/>
      <c r="P196" s="52"/>
      <c r="Q196" s="52"/>
      <c r="R196" s="52"/>
      <c r="S196" s="237"/>
      <c r="T196" s="237"/>
      <c r="U196" s="237"/>
      <c r="V196" s="237"/>
      <c r="W196" s="237"/>
      <c r="X196" s="237"/>
    </row>
    <row r="197" spans="1:24" x14ac:dyDescent="0.25">
      <c r="A197" s="52"/>
      <c r="B197" s="63" t="s">
        <v>255</v>
      </c>
      <c r="C197" s="173"/>
      <c r="D197" s="173"/>
      <c r="E197" s="183">
        <v>53.03</v>
      </c>
      <c r="F197" s="240">
        <v>53.03</v>
      </c>
      <c r="G197" s="52"/>
      <c r="H197" s="57"/>
      <c r="I197" s="179">
        <f t="shared" si="6"/>
        <v>0</v>
      </c>
      <c r="J197" s="180">
        <f t="shared" si="7"/>
        <v>0</v>
      </c>
      <c r="K197" s="57"/>
      <c r="L197" s="69" t="s">
        <v>69</v>
      </c>
      <c r="M197" s="182">
        <f t="shared" si="8"/>
        <v>2.4390243902439027E-4</v>
      </c>
      <c r="N197" s="52"/>
      <c r="O197" s="52"/>
      <c r="P197" s="52"/>
      <c r="Q197" s="52"/>
      <c r="R197" s="52"/>
      <c r="S197" s="237"/>
      <c r="T197" s="237"/>
      <c r="U197" s="237"/>
      <c r="V197" s="237"/>
      <c r="W197" s="237"/>
      <c r="X197" s="237"/>
    </row>
    <row r="198" spans="1:24" x14ac:dyDescent="0.25">
      <c r="A198" s="52"/>
      <c r="B198" s="63" t="s">
        <v>256</v>
      </c>
      <c r="C198" s="173"/>
      <c r="D198" s="173"/>
      <c r="E198" s="178">
        <v>53.03</v>
      </c>
      <c r="F198" s="239">
        <v>53.03</v>
      </c>
      <c r="G198" s="52"/>
      <c r="H198" s="57"/>
      <c r="I198" s="179">
        <f t="shared" si="6"/>
        <v>0</v>
      </c>
      <c r="J198" s="180">
        <f t="shared" si="7"/>
        <v>0</v>
      </c>
      <c r="K198" s="57"/>
      <c r="L198" s="69" t="s">
        <v>69</v>
      </c>
      <c r="M198" s="182">
        <f t="shared" si="8"/>
        <v>2.4390243902439027E-4</v>
      </c>
      <c r="N198" s="52"/>
      <c r="O198" s="52"/>
      <c r="P198" s="52"/>
      <c r="Q198" s="52"/>
      <c r="R198" s="52"/>
      <c r="S198" s="237"/>
      <c r="T198" s="237"/>
      <c r="U198" s="237"/>
      <c r="V198" s="237"/>
      <c r="W198" s="237"/>
      <c r="X198" s="237"/>
    </row>
    <row r="199" spans="1:24" x14ac:dyDescent="0.25">
      <c r="A199" s="52"/>
      <c r="B199" s="63" t="s">
        <v>257</v>
      </c>
      <c r="C199" s="173"/>
      <c r="D199" s="173"/>
      <c r="E199" s="183">
        <v>53.03</v>
      </c>
      <c r="F199" s="240">
        <v>53.03</v>
      </c>
      <c r="G199" s="52"/>
      <c r="H199" s="57"/>
      <c r="I199" s="179">
        <f t="shared" si="6"/>
        <v>0</v>
      </c>
      <c r="J199" s="180">
        <f t="shared" si="7"/>
        <v>0</v>
      </c>
      <c r="K199" s="57"/>
      <c r="L199" s="69" t="s">
        <v>69</v>
      </c>
      <c r="M199" s="182">
        <f t="shared" si="8"/>
        <v>2.4390243902439027E-4</v>
      </c>
      <c r="N199" s="52"/>
      <c r="O199" s="52"/>
      <c r="P199" s="52"/>
      <c r="Q199" s="52"/>
      <c r="R199" s="52"/>
      <c r="S199" s="237"/>
      <c r="T199" s="237"/>
      <c r="U199" s="237"/>
      <c r="V199" s="237"/>
      <c r="W199" s="237"/>
      <c r="X199" s="237"/>
    </row>
    <row r="200" spans="1:24" x14ac:dyDescent="0.25">
      <c r="A200" s="52"/>
      <c r="B200" s="63" t="s">
        <v>258</v>
      </c>
      <c r="C200" s="173"/>
      <c r="D200" s="173"/>
      <c r="E200" s="178">
        <v>53.03</v>
      </c>
      <c r="F200" s="239">
        <v>53.03</v>
      </c>
      <c r="G200" s="52"/>
      <c r="H200" s="57"/>
      <c r="I200" s="179">
        <f t="shared" si="6"/>
        <v>0</v>
      </c>
      <c r="J200" s="180">
        <f t="shared" si="7"/>
        <v>0</v>
      </c>
      <c r="K200" s="57"/>
      <c r="L200" s="69" t="s">
        <v>69</v>
      </c>
      <c r="M200" s="182">
        <f t="shared" si="8"/>
        <v>2.4390243902439027E-4</v>
      </c>
      <c r="N200" s="52"/>
      <c r="O200" s="52"/>
      <c r="P200" s="52"/>
      <c r="Q200" s="52"/>
      <c r="R200" s="52"/>
      <c r="S200" s="237"/>
      <c r="T200" s="237"/>
      <c r="U200" s="237"/>
      <c r="V200" s="237"/>
      <c r="W200" s="237"/>
      <c r="X200" s="237"/>
    </row>
    <row r="201" spans="1:24" x14ac:dyDescent="0.25">
      <c r="A201" s="52"/>
      <c r="B201" s="63" t="s">
        <v>259</v>
      </c>
      <c r="C201" s="173"/>
      <c r="D201" s="173"/>
      <c r="E201" s="183">
        <v>53.03</v>
      </c>
      <c r="F201" s="240">
        <v>53.03</v>
      </c>
      <c r="G201" s="52"/>
      <c r="H201" s="57"/>
      <c r="I201" s="179">
        <f t="shared" ref="I201:I243" si="9">+C201*M201</f>
        <v>0</v>
      </c>
      <c r="J201" s="180">
        <f t="shared" ref="J201:J243" si="10">+D201*M201</f>
        <v>0</v>
      </c>
      <c r="K201" s="57"/>
      <c r="L201" s="69" t="s">
        <v>69</v>
      </c>
      <c r="M201" s="182">
        <f t="shared" ref="M201:M264" si="11">VLOOKUP(L201,N$9:Q$12,4,FALSE)</f>
        <v>2.4390243902439027E-4</v>
      </c>
      <c r="N201" s="52"/>
      <c r="O201" s="52"/>
      <c r="P201" s="52"/>
      <c r="Q201" s="52"/>
      <c r="R201" s="52"/>
      <c r="S201" s="237"/>
      <c r="T201" s="237"/>
      <c r="U201" s="237"/>
      <c r="V201" s="237"/>
      <c r="W201" s="237"/>
      <c r="X201" s="237"/>
    </row>
    <row r="202" spans="1:24" x14ac:dyDescent="0.25">
      <c r="A202" s="52"/>
      <c r="B202" s="63" t="s">
        <v>260</v>
      </c>
      <c r="C202" s="173"/>
      <c r="D202" s="173"/>
      <c r="E202" s="178">
        <v>53.03</v>
      </c>
      <c r="F202" s="239">
        <v>53.03</v>
      </c>
      <c r="G202" s="52"/>
      <c r="H202" s="57"/>
      <c r="I202" s="179">
        <f t="shared" si="9"/>
        <v>0</v>
      </c>
      <c r="J202" s="180">
        <f t="shared" si="10"/>
        <v>0</v>
      </c>
      <c r="K202" s="57"/>
      <c r="L202" s="69" t="s">
        <v>69</v>
      </c>
      <c r="M202" s="182">
        <f t="shared" si="11"/>
        <v>2.4390243902439027E-4</v>
      </c>
      <c r="N202" s="52"/>
      <c r="O202" s="52"/>
      <c r="P202" s="52"/>
      <c r="Q202" s="52"/>
      <c r="R202" s="52"/>
      <c r="S202" s="237"/>
      <c r="T202" s="237"/>
      <c r="U202" s="237"/>
      <c r="V202" s="237"/>
      <c r="W202" s="237"/>
      <c r="X202" s="237"/>
    </row>
    <row r="203" spans="1:24" x14ac:dyDescent="0.25">
      <c r="A203" s="52"/>
      <c r="B203" s="63" t="s">
        <v>261</v>
      </c>
      <c r="C203" s="173"/>
      <c r="D203" s="173"/>
      <c r="E203" s="183">
        <v>53.03</v>
      </c>
      <c r="F203" s="240">
        <v>53.03</v>
      </c>
      <c r="G203" s="52"/>
      <c r="H203" s="57"/>
      <c r="I203" s="179">
        <f t="shared" si="9"/>
        <v>0</v>
      </c>
      <c r="J203" s="180">
        <f t="shared" si="10"/>
        <v>0</v>
      </c>
      <c r="K203" s="57"/>
      <c r="L203" s="69" t="s">
        <v>69</v>
      </c>
      <c r="M203" s="182">
        <f t="shared" si="11"/>
        <v>2.4390243902439027E-4</v>
      </c>
      <c r="N203" s="52"/>
      <c r="O203" s="52"/>
      <c r="P203" s="52"/>
      <c r="Q203" s="52"/>
      <c r="R203" s="52"/>
      <c r="S203" s="237"/>
      <c r="T203" s="237"/>
      <c r="U203" s="237"/>
      <c r="V203" s="237"/>
      <c r="W203" s="237"/>
      <c r="X203" s="237"/>
    </row>
    <row r="204" spans="1:24" x14ac:dyDescent="0.25">
      <c r="A204" s="52"/>
      <c r="B204" s="63" t="s">
        <v>262</v>
      </c>
      <c r="C204" s="173"/>
      <c r="D204" s="173"/>
      <c r="E204" s="178">
        <v>53.03</v>
      </c>
      <c r="F204" s="239">
        <v>53.03</v>
      </c>
      <c r="G204" s="52"/>
      <c r="H204" s="57"/>
      <c r="I204" s="179">
        <f t="shared" si="9"/>
        <v>0</v>
      </c>
      <c r="J204" s="180">
        <f t="shared" si="10"/>
        <v>0</v>
      </c>
      <c r="K204" s="57"/>
      <c r="L204" s="69" t="s">
        <v>69</v>
      </c>
      <c r="M204" s="182">
        <f t="shared" si="11"/>
        <v>2.4390243902439027E-4</v>
      </c>
      <c r="N204" s="52"/>
      <c r="O204" s="52"/>
      <c r="P204" s="52"/>
      <c r="Q204" s="52"/>
      <c r="R204" s="52"/>
      <c r="S204" s="237"/>
      <c r="T204" s="237"/>
      <c r="U204" s="237"/>
      <c r="V204" s="237"/>
      <c r="W204" s="237"/>
      <c r="X204" s="237"/>
    </row>
    <row r="205" spans="1:24" x14ac:dyDescent="0.25">
      <c r="A205" s="52"/>
      <c r="B205" s="63" t="s">
        <v>263</v>
      </c>
      <c r="C205" s="173"/>
      <c r="D205" s="173"/>
      <c r="E205" s="183">
        <v>53.03</v>
      </c>
      <c r="F205" s="240">
        <v>53.03</v>
      </c>
      <c r="G205" s="52"/>
      <c r="H205" s="57"/>
      <c r="I205" s="179">
        <f t="shared" si="9"/>
        <v>0</v>
      </c>
      <c r="J205" s="180">
        <f t="shared" si="10"/>
        <v>0</v>
      </c>
      <c r="K205" s="57"/>
      <c r="L205" s="69" t="s">
        <v>69</v>
      </c>
      <c r="M205" s="182">
        <f t="shared" si="11"/>
        <v>2.4390243902439027E-4</v>
      </c>
      <c r="N205" s="52"/>
      <c r="O205" s="52"/>
      <c r="P205" s="52"/>
      <c r="Q205" s="52"/>
      <c r="R205" s="52"/>
      <c r="S205" s="237"/>
      <c r="T205" s="237"/>
      <c r="U205" s="237"/>
      <c r="V205" s="237"/>
      <c r="W205" s="237"/>
      <c r="X205" s="237"/>
    </row>
    <row r="206" spans="1:24" x14ac:dyDescent="0.25">
      <c r="A206" s="52"/>
      <c r="B206" s="63" t="s">
        <v>264</v>
      </c>
      <c r="C206" s="173"/>
      <c r="D206" s="173"/>
      <c r="E206" s="178">
        <v>53.03</v>
      </c>
      <c r="F206" s="239">
        <v>53.03</v>
      </c>
      <c r="G206" s="52"/>
      <c r="H206" s="57"/>
      <c r="I206" s="179">
        <f t="shared" si="9"/>
        <v>0</v>
      </c>
      <c r="J206" s="180">
        <f t="shared" si="10"/>
        <v>0</v>
      </c>
      <c r="K206" s="57"/>
      <c r="L206" s="69" t="s">
        <v>69</v>
      </c>
      <c r="M206" s="182">
        <f t="shared" si="11"/>
        <v>2.4390243902439027E-4</v>
      </c>
      <c r="N206" s="52"/>
      <c r="O206" s="52"/>
      <c r="P206" s="52"/>
      <c r="Q206" s="52"/>
      <c r="R206" s="52"/>
      <c r="S206" s="237"/>
      <c r="T206" s="237"/>
      <c r="U206" s="237"/>
      <c r="V206" s="237"/>
      <c r="W206" s="237"/>
      <c r="X206" s="237"/>
    </row>
    <row r="207" spans="1:24" x14ac:dyDescent="0.25">
      <c r="A207" s="52"/>
      <c r="B207" s="63" t="s">
        <v>265</v>
      </c>
      <c r="C207" s="173"/>
      <c r="D207" s="173"/>
      <c r="E207" s="183">
        <v>53.03</v>
      </c>
      <c r="F207" s="240">
        <v>53.03</v>
      </c>
      <c r="G207" s="52"/>
      <c r="H207" s="57"/>
      <c r="I207" s="179">
        <f t="shared" si="9"/>
        <v>0</v>
      </c>
      <c r="J207" s="180">
        <f t="shared" si="10"/>
        <v>0</v>
      </c>
      <c r="K207" s="57"/>
      <c r="L207" s="69" t="s">
        <v>69</v>
      </c>
      <c r="M207" s="182">
        <f t="shared" si="11"/>
        <v>2.4390243902439027E-4</v>
      </c>
      <c r="N207" s="52"/>
      <c r="O207" s="52"/>
      <c r="P207" s="52"/>
      <c r="Q207" s="52"/>
      <c r="R207" s="52"/>
      <c r="S207" s="237"/>
      <c r="T207" s="237"/>
      <c r="U207" s="237"/>
      <c r="V207" s="237"/>
      <c r="W207" s="237"/>
      <c r="X207" s="237"/>
    </row>
    <row r="208" spans="1:24" x14ac:dyDescent="0.25">
      <c r="A208" s="52"/>
      <c r="B208" s="63" t="s">
        <v>266</v>
      </c>
      <c r="C208" s="173"/>
      <c r="D208" s="173"/>
      <c r="E208" s="178">
        <v>53.03</v>
      </c>
      <c r="F208" s="239">
        <v>53.03</v>
      </c>
      <c r="G208" s="52"/>
      <c r="H208" s="57"/>
      <c r="I208" s="179">
        <f t="shared" si="9"/>
        <v>0</v>
      </c>
      <c r="J208" s="180">
        <f t="shared" si="10"/>
        <v>0</v>
      </c>
      <c r="K208" s="57"/>
      <c r="L208" s="69" t="s">
        <v>69</v>
      </c>
      <c r="M208" s="182">
        <f t="shared" si="11"/>
        <v>2.4390243902439027E-4</v>
      </c>
      <c r="N208" s="52"/>
      <c r="O208" s="52"/>
      <c r="P208" s="52"/>
      <c r="Q208" s="52"/>
      <c r="R208" s="52"/>
      <c r="S208" s="237"/>
      <c r="T208" s="237"/>
      <c r="U208" s="237"/>
      <c r="V208" s="237"/>
      <c r="W208" s="237"/>
      <c r="X208" s="237"/>
    </row>
    <row r="209" spans="1:24" x14ac:dyDescent="0.25">
      <c r="A209" s="52"/>
      <c r="B209" s="63" t="s">
        <v>267</v>
      </c>
      <c r="C209" s="173"/>
      <c r="D209" s="173"/>
      <c r="E209" s="183">
        <v>53.03</v>
      </c>
      <c r="F209" s="240">
        <v>53.03</v>
      </c>
      <c r="G209" s="52"/>
      <c r="H209" s="57"/>
      <c r="I209" s="179">
        <f t="shared" si="9"/>
        <v>0</v>
      </c>
      <c r="J209" s="180">
        <f t="shared" si="10"/>
        <v>0</v>
      </c>
      <c r="K209" s="57"/>
      <c r="L209" s="69" t="s">
        <v>69</v>
      </c>
      <c r="M209" s="182">
        <f t="shared" si="11"/>
        <v>2.4390243902439027E-4</v>
      </c>
      <c r="N209" s="52"/>
      <c r="O209" s="52"/>
      <c r="P209" s="52"/>
      <c r="Q209" s="52"/>
      <c r="R209" s="52"/>
      <c r="S209" s="237"/>
      <c r="T209" s="237"/>
      <c r="U209" s="237"/>
      <c r="V209" s="237"/>
      <c r="W209" s="237"/>
      <c r="X209" s="237"/>
    </row>
    <row r="210" spans="1:24" x14ac:dyDescent="0.25">
      <c r="A210" s="52"/>
      <c r="B210" s="63" t="s">
        <v>268</v>
      </c>
      <c r="C210" s="173"/>
      <c r="D210" s="173"/>
      <c r="E210" s="178">
        <v>53.03</v>
      </c>
      <c r="F210" s="239">
        <v>53.03</v>
      </c>
      <c r="G210" s="52"/>
      <c r="H210" s="57"/>
      <c r="I210" s="179">
        <f t="shared" si="9"/>
        <v>0</v>
      </c>
      <c r="J210" s="180">
        <f t="shared" si="10"/>
        <v>0</v>
      </c>
      <c r="K210" s="57"/>
      <c r="L210" s="69" t="s">
        <v>69</v>
      </c>
      <c r="M210" s="182">
        <f t="shared" si="11"/>
        <v>2.4390243902439027E-4</v>
      </c>
      <c r="N210" s="52"/>
      <c r="O210" s="52"/>
      <c r="P210" s="52"/>
      <c r="Q210" s="52"/>
      <c r="R210" s="52"/>
      <c r="S210" s="237"/>
      <c r="T210" s="237"/>
      <c r="U210" s="237"/>
      <c r="V210" s="237"/>
      <c r="W210" s="237"/>
      <c r="X210" s="237"/>
    </row>
    <row r="211" spans="1:24" x14ac:dyDescent="0.25">
      <c r="A211" s="52"/>
      <c r="B211" s="63" t="s">
        <v>269</v>
      </c>
      <c r="C211" s="173"/>
      <c r="D211" s="173"/>
      <c r="E211" s="183">
        <v>53.03</v>
      </c>
      <c r="F211" s="240">
        <v>53.03</v>
      </c>
      <c r="G211" s="52"/>
      <c r="H211" s="57"/>
      <c r="I211" s="179">
        <f t="shared" si="9"/>
        <v>0</v>
      </c>
      <c r="J211" s="180">
        <f t="shared" si="10"/>
        <v>0</v>
      </c>
      <c r="K211" s="57"/>
      <c r="L211" s="69" t="s">
        <v>69</v>
      </c>
      <c r="M211" s="182">
        <f t="shared" si="11"/>
        <v>2.4390243902439027E-4</v>
      </c>
      <c r="N211" s="52"/>
      <c r="O211" s="52"/>
      <c r="P211" s="52"/>
      <c r="Q211" s="52"/>
      <c r="R211" s="52"/>
      <c r="S211" s="237"/>
      <c r="T211" s="237"/>
      <c r="U211" s="237"/>
      <c r="V211" s="237"/>
      <c r="W211" s="237"/>
      <c r="X211" s="237"/>
    </row>
    <row r="212" spans="1:24" x14ac:dyDescent="0.25">
      <c r="A212" s="52"/>
      <c r="B212" s="63" t="s">
        <v>270</v>
      </c>
      <c r="C212" s="173"/>
      <c r="D212" s="173"/>
      <c r="E212" s="178">
        <v>53.03</v>
      </c>
      <c r="F212" s="239">
        <v>53.03</v>
      </c>
      <c r="G212" s="52"/>
      <c r="H212" s="57"/>
      <c r="I212" s="179">
        <f t="shared" si="9"/>
        <v>0</v>
      </c>
      <c r="J212" s="180">
        <f t="shared" si="10"/>
        <v>0</v>
      </c>
      <c r="K212" s="57"/>
      <c r="L212" s="69" t="s">
        <v>69</v>
      </c>
      <c r="M212" s="182">
        <f t="shared" si="11"/>
        <v>2.4390243902439027E-4</v>
      </c>
      <c r="N212" s="52"/>
      <c r="O212" s="52"/>
      <c r="P212" s="52"/>
      <c r="Q212" s="52"/>
      <c r="R212" s="52"/>
      <c r="S212" s="237"/>
      <c r="T212" s="237"/>
      <c r="U212" s="237"/>
      <c r="V212" s="237"/>
      <c r="W212" s="237"/>
      <c r="X212" s="237"/>
    </row>
    <row r="213" spans="1:24" x14ac:dyDescent="0.25">
      <c r="A213" s="52"/>
      <c r="B213" s="63" t="s">
        <v>271</v>
      </c>
      <c r="C213" s="173"/>
      <c r="D213" s="173"/>
      <c r="E213" s="183">
        <v>53.03</v>
      </c>
      <c r="F213" s="240">
        <v>53.03</v>
      </c>
      <c r="G213" s="52"/>
      <c r="H213" s="57"/>
      <c r="I213" s="179">
        <f t="shared" si="9"/>
        <v>0</v>
      </c>
      <c r="J213" s="180">
        <f t="shared" si="10"/>
        <v>0</v>
      </c>
      <c r="K213" s="57"/>
      <c r="L213" s="69" t="s">
        <v>69</v>
      </c>
      <c r="M213" s="182">
        <f t="shared" si="11"/>
        <v>2.4390243902439027E-4</v>
      </c>
      <c r="N213" s="52"/>
      <c r="O213" s="52"/>
      <c r="P213" s="52"/>
      <c r="Q213" s="52"/>
      <c r="R213" s="52"/>
      <c r="S213" s="237"/>
      <c r="T213" s="237"/>
      <c r="U213" s="237"/>
      <c r="V213" s="237"/>
      <c r="W213" s="237"/>
      <c r="X213" s="237"/>
    </row>
    <row r="214" spans="1:24" x14ac:dyDescent="0.25">
      <c r="A214" s="52"/>
      <c r="B214" s="63" t="s">
        <v>272</v>
      </c>
      <c r="C214" s="173"/>
      <c r="D214" s="173"/>
      <c r="E214" s="178">
        <v>53.03</v>
      </c>
      <c r="F214" s="239">
        <v>53.03</v>
      </c>
      <c r="G214" s="52"/>
      <c r="H214" s="57"/>
      <c r="I214" s="179">
        <f t="shared" si="9"/>
        <v>0</v>
      </c>
      <c r="J214" s="180">
        <f t="shared" si="10"/>
        <v>0</v>
      </c>
      <c r="K214" s="57"/>
      <c r="L214" s="69" t="s">
        <v>69</v>
      </c>
      <c r="M214" s="182">
        <f t="shared" si="11"/>
        <v>2.4390243902439027E-4</v>
      </c>
      <c r="N214" s="52"/>
      <c r="O214" s="52"/>
      <c r="P214" s="52"/>
      <c r="Q214" s="52"/>
      <c r="R214" s="52"/>
      <c r="S214" s="237"/>
      <c r="T214" s="237"/>
      <c r="U214" s="237"/>
      <c r="V214" s="237"/>
      <c r="W214" s="237"/>
      <c r="X214" s="237"/>
    </row>
    <row r="215" spans="1:24" x14ac:dyDescent="0.25">
      <c r="A215" s="52"/>
      <c r="B215" s="63" t="s">
        <v>273</v>
      </c>
      <c r="C215" s="173"/>
      <c r="D215" s="173"/>
      <c r="E215" s="183">
        <v>53.03</v>
      </c>
      <c r="F215" s="240">
        <v>53.03</v>
      </c>
      <c r="G215" s="52"/>
      <c r="H215" s="57"/>
      <c r="I215" s="179">
        <f t="shared" si="9"/>
        <v>0</v>
      </c>
      <c r="J215" s="180">
        <f t="shared" si="10"/>
        <v>0</v>
      </c>
      <c r="K215" s="57"/>
      <c r="L215" s="69" t="s">
        <v>69</v>
      </c>
      <c r="M215" s="182">
        <f t="shared" si="11"/>
        <v>2.4390243902439027E-4</v>
      </c>
      <c r="N215" s="52"/>
      <c r="O215" s="52"/>
      <c r="P215" s="52"/>
      <c r="Q215" s="52"/>
      <c r="R215" s="52"/>
      <c r="S215" s="237"/>
      <c r="T215" s="237"/>
      <c r="U215" s="237"/>
      <c r="V215" s="237"/>
      <c r="W215" s="237"/>
      <c r="X215" s="237"/>
    </row>
    <row r="216" spans="1:24" x14ac:dyDescent="0.25">
      <c r="A216" s="52"/>
      <c r="B216" s="63" t="s">
        <v>274</v>
      </c>
      <c r="C216" s="173"/>
      <c r="D216" s="173"/>
      <c r="E216" s="178">
        <v>53.03</v>
      </c>
      <c r="F216" s="239">
        <v>53.03</v>
      </c>
      <c r="G216" s="52"/>
      <c r="H216" s="57"/>
      <c r="I216" s="179">
        <f t="shared" si="9"/>
        <v>0</v>
      </c>
      <c r="J216" s="180">
        <f t="shared" si="10"/>
        <v>0</v>
      </c>
      <c r="K216" s="57"/>
      <c r="L216" s="69" t="s">
        <v>69</v>
      </c>
      <c r="M216" s="182">
        <f t="shared" si="11"/>
        <v>2.4390243902439027E-4</v>
      </c>
      <c r="N216" s="52"/>
      <c r="O216" s="52"/>
      <c r="P216" s="52"/>
      <c r="Q216" s="52"/>
      <c r="R216" s="52"/>
      <c r="S216" s="237"/>
      <c r="T216" s="237"/>
      <c r="U216" s="237"/>
      <c r="V216" s="237"/>
      <c r="W216" s="237"/>
      <c r="X216" s="237"/>
    </row>
    <row r="217" spans="1:24" x14ac:dyDescent="0.25">
      <c r="A217" s="52"/>
      <c r="B217" s="63" t="s">
        <v>275</v>
      </c>
      <c r="C217" s="173"/>
      <c r="D217" s="173"/>
      <c r="E217" s="183">
        <v>53.03</v>
      </c>
      <c r="F217" s="240">
        <v>53.03</v>
      </c>
      <c r="G217" s="52"/>
      <c r="H217" s="57"/>
      <c r="I217" s="179">
        <f t="shared" si="9"/>
        <v>0</v>
      </c>
      <c r="J217" s="180">
        <f t="shared" si="10"/>
        <v>0</v>
      </c>
      <c r="K217" s="57"/>
      <c r="L217" s="69" t="s">
        <v>69</v>
      </c>
      <c r="M217" s="182">
        <f t="shared" si="11"/>
        <v>2.4390243902439027E-4</v>
      </c>
      <c r="N217" s="52"/>
      <c r="O217" s="52"/>
      <c r="P217" s="52"/>
      <c r="Q217" s="52"/>
      <c r="R217" s="52"/>
      <c r="S217" s="237"/>
      <c r="T217" s="237"/>
      <c r="U217" s="237"/>
      <c r="V217" s="237"/>
      <c r="W217" s="237"/>
      <c r="X217" s="237"/>
    </row>
    <row r="218" spans="1:24" x14ac:dyDescent="0.25">
      <c r="A218" s="52"/>
      <c r="B218" s="63" t="s">
        <v>276</v>
      </c>
      <c r="C218" s="173"/>
      <c r="D218" s="173"/>
      <c r="E218" s="178">
        <v>53.03</v>
      </c>
      <c r="F218" s="239">
        <v>53.03</v>
      </c>
      <c r="G218" s="52"/>
      <c r="H218" s="57"/>
      <c r="I218" s="179">
        <f t="shared" si="9"/>
        <v>0</v>
      </c>
      <c r="J218" s="180">
        <f t="shared" si="10"/>
        <v>0</v>
      </c>
      <c r="K218" s="57"/>
      <c r="L218" s="69" t="s">
        <v>69</v>
      </c>
      <c r="M218" s="182">
        <f t="shared" si="11"/>
        <v>2.4390243902439027E-4</v>
      </c>
      <c r="N218" s="52"/>
      <c r="O218" s="52"/>
      <c r="P218" s="52"/>
      <c r="Q218" s="52"/>
      <c r="R218" s="52"/>
      <c r="S218" s="237"/>
      <c r="T218" s="237"/>
      <c r="U218" s="237"/>
      <c r="V218" s="237"/>
      <c r="W218" s="237"/>
      <c r="X218" s="237"/>
    </row>
    <row r="219" spans="1:24" x14ac:dyDescent="0.25">
      <c r="A219" s="52"/>
      <c r="B219" s="63" t="s">
        <v>277</v>
      </c>
      <c r="C219" s="173"/>
      <c r="D219" s="173"/>
      <c r="E219" s="183">
        <v>53.03</v>
      </c>
      <c r="F219" s="240">
        <v>53.03</v>
      </c>
      <c r="G219" s="52"/>
      <c r="H219" s="57"/>
      <c r="I219" s="179">
        <f t="shared" si="9"/>
        <v>0</v>
      </c>
      <c r="J219" s="180">
        <f t="shared" si="10"/>
        <v>0</v>
      </c>
      <c r="K219" s="57"/>
      <c r="L219" s="69" t="s">
        <v>69</v>
      </c>
      <c r="M219" s="182">
        <f t="shared" si="11"/>
        <v>2.4390243902439027E-4</v>
      </c>
      <c r="N219" s="52"/>
      <c r="O219" s="52"/>
      <c r="P219" s="52"/>
      <c r="Q219" s="52"/>
      <c r="R219" s="52"/>
      <c r="S219" s="237"/>
      <c r="T219" s="237"/>
      <c r="U219" s="237"/>
      <c r="V219" s="237"/>
      <c r="W219" s="237"/>
      <c r="X219" s="237"/>
    </row>
    <row r="220" spans="1:24" x14ac:dyDescent="0.25">
      <c r="A220" s="52"/>
      <c r="B220" s="63" t="s">
        <v>278</v>
      </c>
      <c r="C220" s="173"/>
      <c r="D220" s="173"/>
      <c r="E220" s="178">
        <v>53.03</v>
      </c>
      <c r="F220" s="239">
        <v>53.03</v>
      </c>
      <c r="G220" s="52"/>
      <c r="H220" s="57"/>
      <c r="I220" s="179">
        <f t="shared" si="9"/>
        <v>0</v>
      </c>
      <c r="J220" s="180">
        <f t="shared" si="10"/>
        <v>0</v>
      </c>
      <c r="K220" s="57"/>
      <c r="L220" s="69" t="s">
        <v>69</v>
      </c>
      <c r="M220" s="182">
        <f t="shared" si="11"/>
        <v>2.4390243902439027E-4</v>
      </c>
      <c r="N220" s="52"/>
      <c r="O220" s="52"/>
      <c r="P220" s="52"/>
      <c r="Q220" s="52"/>
      <c r="R220" s="52"/>
      <c r="S220" s="237"/>
      <c r="T220" s="237"/>
      <c r="U220" s="237"/>
      <c r="V220" s="237"/>
      <c r="W220" s="237"/>
      <c r="X220" s="237"/>
    </row>
    <row r="221" spans="1:24" x14ac:dyDescent="0.25">
      <c r="A221" s="52"/>
      <c r="B221" s="63" t="s">
        <v>279</v>
      </c>
      <c r="C221" s="173"/>
      <c r="D221" s="173"/>
      <c r="E221" s="183">
        <v>53.03</v>
      </c>
      <c r="F221" s="240">
        <v>53.03</v>
      </c>
      <c r="G221" s="52"/>
      <c r="H221" s="57"/>
      <c r="I221" s="179">
        <f t="shared" si="9"/>
        <v>0</v>
      </c>
      <c r="J221" s="180">
        <f t="shared" si="10"/>
        <v>0</v>
      </c>
      <c r="K221" s="57"/>
      <c r="L221" s="69" t="s">
        <v>69</v>
      </c>
      <c r="M221" s="182">
        <f t="shared" si="11"/>
        <v>2.4390243902439027E-4</v>
      </c>
      <c r="N221" s="52"/>
      <c r="O221" s="52"/>
      <c r="P221" s="52"/>
      <c r="Q221" s="52"/>
      <c r="R221" s="52"/>
      <c r="S221" s="237"/>
      <c r="T221" s="237"/>
      <c r="U221" s="237"/>
      <c r="V221" s="237"/>
      <c r="W221" s="237"/>
      <c r="X221" s="237"/>
    </row>
    <row r="222" spans="1:24" x14ac:dyDescent="0.25">
      <c r="A222" s="52"/>
      <c r="B222" s="63" t="s">
        <v>280</v>
      </c>
      <c r="C222" s="173"/>
      <c r="D222" s="173"/>
      <c r="E222" s="178">
        <v>53.03</v>
      </c>
      <c r="F222" s="239">
        <v>53.03</v>
      </c>
      <c r="G222" s="52"/>
      <c r="H222" s="57"/>
      <c r="I222" s="179">
        <f t="shared" si="9"/>
        <v>0</v>
      </c>
      <c r="J222" s="180">
        <f t="shared" si="10"/>
        <v>0</v>
      </c>
      <c r="K222" s="57"/>
      <c r="L222" s="69" t="s">
        <v>69</v>
      </c>
      <c r="M222" s="182">
        <f t="shared" si="11"/>
        <v>2.4390243902439027E-4</v>
      </c>
      <c r="N222" s="52"/>
      <c r="O222" s="52"/>
      <c r="P222" s="52"/>
      <c r="Q222" s="52"/>
      <c r="R222" s="52"/>
      <c r="S222" s="237"/>
      <c r="T222" s="237"/>
      <c r="U222" s="237"/>
      <c r="V222" s="237"/>
      <c r="W222" s="237"/>
      <c r="X222" s="237"/>
    </row>
    <row r="223" spans="1:24" x14ac:dyDescent="0.25">
      <c r="A223" s="52"/>
      <c r="B223" s="63" t="s">
        <v>281</v>
      </c>
      <c r="C223" s="173"/>
      <c r="D223" s="173"/>
      <c r="E223" s="183">
        <v>53.03</v>
      </c>
      <c r="F223" s="240">
        <v>53.03</v>
      </c>
      <c r="G223" s="52"/>
      <c r="H223" s="57"/>
      <c r="I223" s="179">
        <f t="shared" si="9"/>
        <v>0</v>
      </c>
      <c r="J223" s="180">
        <f t="shared" si="10"/>
        <v>0</v>
      </c>
      <c r="K223" s="57"/>
      <c r="L223" s="69" t="s">
        <v>69</v>
      </c>
      <c r="M223" s="182">
        <f t="shared" si="11"/>
        <v>2.4390243902439027E-4</v>
      </c>
      <c r="N223" s="52"/>
      <c r="O223" s="52"/>
      <c r="P223" s="52"/>
      <c r="Q223" s="52"/>
      <c r="R223" s="52"/>
      <c r="S223" s="237"/>
      <c r="T223" s="237"/>
      <c r="U223" s="237"/>
      <c r="V223" s="237"/>
      <c r="W223" s="237"/>
      <c r="X223" s="237"/>
    </row>
    <row r="224" spans="1:24" x14ac:dyDescent="0.25">
      <c r="A224" s="52"/>
      <c r="B224" s="63" t="s">
        <v>282</v>
      </c>
      <c r="C224" s="173"/>
      <c r="D224" s="173"/>
      <c r="E224" s="178">
        <v>53.03</v>
      </c>
      <c r="F224" s="239">
        <v>53.03</v>
      </c>
      <c r="G224" s="52"/>
      <c r="H224" s="57"/>
      <c r="I224" s="179">
        <f t="shared" si="9"/>
        <v>0</v>
      </c>
      <c r="J224" s="180">
        <f t="shared" si="10"/>
        <v>0</v>
      </c>
      <c r="K224" s="57"/>
      <c r="L224" s="69" t="s">
        <v>69</v>
      </c>
      <c r="M224" s="182">
        <f t="shared" si="11"/>
        <v>2.4390243902439027E-4</v>
      </c>
      <c r="N224" s="52"/>
      <c r="O224" s="52"/>
      <c r="P224" s="52"/>
      <c r="Q224" s="52"/>
      <c r="R224" s="52"/>
      <c r="S224" s="237"/>
      <c r="T224" s="237"/>
      <c r="U224" s="237"/>
      <c r="V224" s="237"/>
      <c r="W224" s="237"/>
      <c r="X224" s="237"/>
    </row>
    <row r="225" spans="1:24" x14ac:dyDescent="0.25">
      <c r="A225" s="52"/>
      <c r="B225" s="63" t="s">
        <v>283</v>
      </c>
      <c r="C225" s="173"/>
      <c r="D225" s="173"/>
      <c r="E225" s="183">
        <v>53.03</v>
      </c>
      <c r="F225" s="240">
        <v>53.03</v>
      </c>
      <c r="G225" s="52"/>
      <c r="H225" s="57"/>
      <c r="I225" s="179">
        <f t="shared" si="9"/>
        <v>0</v>
      </c>
      <c r="J225" s="180">
        <f t="shared" si="10"/>
        <v>0</v>
      </c>
      <c r="K225" s="57"/>
      <c r="L225" s="69" t="s">
        <v>69</v>
      </c>
      <c r="M225" s="182">
        <f t="shared" si="11"/>
        <v>2.4390243902439027E-4</v>
      </c>
      <c r="N225" s="52"/>
      <c r="O225" s="52"/>
      <c r="P225" s="52"/>
      <c r="Q225" s="52"/>
      <c r="R225" s="52"/>
      <c r="S225" s="237"/>
      <c r="T225" s="237"/>
      <c r="U225" s="237"/>
      <c r="V225" s="237"/>
      <c r="W225" s="237"/>
      <c r="X225" s="237"/>
    </row>
    <row r="226" spans="1:24" x14ac:dyDescent="0.25">
      <c r="A226" s="52"/>
      <c r="B226" s="63" t="s">
        <v>284</v>
      </c>
      <c r="C226" s="173"/>
      <c r="D226" s="173"/>
      <c r="E226" s="178">
        <v>53.03</v>
      </c>
      <c r="F226" s="239">
        <v>53.03</v>
      </c>
      <c r="G226" s="52"/>
      <c r="H226" s="57"/>
      <c r="I226" s="179">
        <f t="shared" si="9"/>
        <v>0</v>
      </c>
      <c r="J226" s="180">
        <f t="shared" si="10"/>
        <v>0</v>
      </c>
      <c r="K226" s="57"/>
      <c r="L226" s="69" t="s">
        <v>69</v>
      </c>
      <c r="M226" s="182">
        <f t="shared" si="11"/>
        <v>2.4390243902439027E-4</v>
      </c>
      <c r="N226" s="52"/>
      <c r="O226" s="52"/>
      <c r="P226" s="52"/>
      <c r="Q226" s="52"/>
      <c r="R226" s="52"/>
      <c r="S226" s="237"/>
      <c r="T226" s="237"/>
      <c r="U226" s="237"/>
      <c r="V226" s="237"/>
      <c r="W226" s="237"/>
      <c r="X226" s="237"/>
    </row>
    <row r="227" spans="1:24" x14ac:dyDescent="0.25">
      <c r="A227" s="52"/>
      <c r="B227" s="63" t="s">
        <v>285</v>
      </c>
      <c r="C227" s="173"/>
      <c r="D227" s="173"/>
      <c r="E227" s="183">
        <v>53.03</v>
      </c>
      <c r="F227" s="240">
        <v>53.03</v>
      </c>
      <c r="G227" s="52"/>
      <c r="H227" s="57"/>
      <c r="I227" s="179">
        <f t="shared" si="9"/>
        <v>0</v>
      </c>
      <c r="J227" s="180">
        <f t="shared" si="10"/>
        <v>0</v>
      </c>
      <c r="K227" s="57"/>
      <c r="L227" s="69" t="s">
        <v>69</v>
      </c>
      <c r="M227" s="182">
        <f t="shared" si="11"/>
        <v>2.4390243902439027E-4</v>
      </c>
      <c r="N227" s="52"/>
      <c r="O227" s="52"/>
      <c r="P227" s="52"/>
      <c r="Q227" s="52"/>
      <c r="R227" s="52"/>
      <c r="S227" s="237"/>
      <c r="T227" s="237"/>
      <c r="U227" s="237"/>
      <c r="V227" s="237"/>
      <c r="W227" s="237"/>
      <c r="X227" s="237"/>
    </row>
    <row r="228" spans="1:24" x14ac:dyDescent="0.25">
      <c r="A228" s="52"/>
      <c r="B228" s="63" t="s">
        <v>286</v>
      </c>
      <c r="C228" s="173"/>
      <c r="D228" s="173"/>
      <c r="E228" s="178">
        <v>53.03</v>
      </c>
      <c r="F228" s="239">
        <v>53.03</v>
      </c>
      <c r="G228" s="52"/>
      <c r="H228" s="57"/>
      <c r="I228" s="179">
        <f t="shared" si="9"/>
        <v>0</v>
      </c>
      <c r="J228" s="180">
        <f t="shared" si="10"/>
        <v>0</v>
      </c>
      <c r="K228" s="57"/>
      <c r="L228" s="69" t="s">
        <v>69</v>
      </c>
      <c r="M228" s="182">
        <f t="shared" si="11"/>
        <v>2.4390243902439027E-4</v>
      </c>
      <c r="N228" s="52"/>
      <c r="O228" s="52"/>
      <c r="P228" s="52"/>
      <c r="Q228" s="52"/>
      <c r="R228" s="52"/>
      <c r="S228" s="237"/>
      <c r="T228" s="237"/>
      <c r="U228" s="237"/>
      <c r="V228" s="237"/>
      <c r="W228" s="237"/>
      <c r="X228" s="237"/>
    </row>
    <row r="229" spans="1:24" x14ac:dyDescent="0.25">
      <c r="A229" s="52"/>
      <c r="B229" s="63" t="s">
        <v>287</v>
      </c>
      <c r="C229" s="173"/>
      <c r="D229" s="173"/>
      <c r="E229" s="183">
        <v>53.03</v>
      </c>
      <c r="F229" s="240">
        <v>53.03</v>
      </c>
      <c r="G229" s="52"/>
      <c r="H229" s="57"/>
      <c r="I229" s="179">
        <f t="shared" si="9"/>
        <v>0</v>
      </c>
      <c r="J229" s="180">
        <f t="shared" si="10"/>
        <v>0</v>
      </c>
      <c r="K229" s="57"/>
      <c r="L229" s="69" t="s">
        <v>69</v>
      </c>
      <c r="M229" s="182">
        <f t="shared" si="11"/>
        <v>2.4390243902439027E-4</v>
      </c>
      <c r="N229" s="52"/>
      <c r="O229" s="52"/>
      <c r="P229" s="52"/>
      <c r="Q229" s="52"/>
      <c r="R229" s="52"/>
      <c r="S229" s="237"/>
      <c r="T229" s="237"/>
      <c r="U229" s="237"/>
      <c r="V229" s="237"/>
      <c r="W229" s="237"/>
      <c r="X229" s="237"/>
    </row>
    <row r="230" spans="1:24" x14ac:dyDescent="0.25">
      <c r="A230" s="52"/>
      <c r="B230" s="63" t="s">
        <v>288</v>
      </c>
      <c r="C230" s="173"/>
      <c r="D230" s="173"/>
      <c r="E230" s="178">
        <v>53.03</v>
      </c>
      <c r="F230" s="239">
        <v>53.03</v>
      </c>
      <c r="G230" s="52"/>
      <c r="H230" s="57"/>
      <c r="I230" s="179">
        <f t="shared" si="9"/>
        <v>0</v>
      </c>
      <c r="J230" s="180">
        <f t="shared" si="10"/>
        <v>0</v>
      </c>
      <c r="K230" s="57"/>
      <c r="L230" s="69" t="s">
        <v>69</v>
      </c>
      <c r="M230" s="182">
        <f t="shared" si="11"/>
        <v>2.4390243902439027E-4</v>
      </c>
      <c r="N230" s="52"/>
      <c r="O230" s="52"/>
      <c r="P230" s="52"/>
      <c r="Q230" s="52"/>
      <c r="R230" s="52"/>
      <c r="S230" s="237"/>
      <c r="T230" s="237"/>
      <c r="U230" s="237"/>
      <c r="V230" s="237"/>
      <c r="W230" s="237"/>
      <c r="X230" s="237"/>
    </row>
    <row r="231" spans="1:24" x14ac:dyDescent="0.25">
      <c r="A231" s="52"/>
      <c r="B231" s="63" t="s">
        <v>289</v>
      </c>
      <c r="C231" s="173"/>
      <c r="D231" s="173"/>
      <c r="E231" s="183">
        <v>53.03</v>
      </c>
      <c r="F231" s="240">
        <v>53.03</v>
      </c>
      <c r="G231" s="52"/>
      <c r="H231" s="57"/>
      <c r="I231" s="179">
        <f t="shared" si="9"/>
        <v>0</v>
      </c>
      <c r="J231" s="180">
        <f t="shared" si="10"/>
        <v>0</v>
      </c>
      <c r="K231" s="57"/>
      <c r="L231" s="69" t="s">
        <v>69</v>
      </c>
      <c r="M231" s="182">
        <f t="shared" si="11"/>
        <v>2.4390243902439027E-4</v>
      </c>
      <c r="N231" s="52"/>
      <c r="O231" s="52"/>
      <c r="P231" s="52"/>
      <c r="Q231" s="52"/>
      <c r="R231" s="52"/>
      <c r="S231" s="237"/>
      <c r="T231" s="237"/>
      <c r="U231" s="237"/>
      <c r="V231" s="237"/>
      <c r="W231" s="237"/>
      <c r="X231" s="237"/>
    </row>
    <row r="232" spans="1:24" x14ac:dyDescent="0.25">
      <c r="A232" s="52"/>
      <c r="B232" s="63" t="s">
        <v>290</v>
      </c>
      <c r="C232" s="173"/>
      <c r="D232" s="173"/>
      <c r="E232" s="178">
        <v>53.03</v>
      </c>
      <c r="F232" s="239">
        <v>53.03</v>
      </c>
      <c r="G232" s="52"/>
      <c r="H232" s="57"/>
      <c r="I232" s="179">
        <f t="shared" si="9"/>
        <v>0</v>
      </c>
      <c r="J232" s="180">
        <f t="shared" si="10"/>
        <v>0</v>
      </c>
      <c r="K232" s="57"/>
      <c r="L232" s="69" t="s">
        <v>69</v>
      </c>
      <c r="M232" s="182">
        <f t="shared" si="11"/>
        <v>2.4390243902439027E-4</v>
      </c>
      <c r="N232" s="52"/>
      <c r="O232" s="52"/>
      <c r="P232" s="52"/>
      <c r="Q232" s="52"/>
      <c r="R232" s="52"/>
      <c r="S232" s="237"/>
      <c r="T232" s="237"/>
      <c r="U232" s="237"/>
      <c r="V232" s="237"/>
      <c r="W232" s="237"/>
      <c r="X232" s="237"/>
    </row>
    <row r="233" spans="1:24" x14ac:dyDescent="0.25">
      <c r="A233" s="52"/>
      <c r="B233" s="63" t="s">
        <v>291</v>
      </c>
      <c r="C233" s="173"/>
      <c r="D233" s="173"/>
      <c r="E233" s="183">
        <v>53.03</v>
      </c>
      <c r="F233" s="240">
        <v>53.03</v>
      </c>
      <c r="G233" s="52"/>
      <c r="H233" s="57"/>
      <c r="I233" s="179">
        <f t="shared" si="9"/>
        <v>0</v>
      </c>
      <c r="J233" s="180">
        <f t="shared" si="10"/>
        <v>0</v>
      </c>
      <c r="K233" s="57"/>
      <c r="L233" s="69" t="s">
        <v>69</v>
      </c>
      <c r="M233" s="182">
        <f t="shared" si="11"/>
        <v>2.4390243902439027E-4</v>
      </c>
      <c r="N233" s="52"/>
      <c r="O233" s="52"/>
      <c r="P233" s="52"/>
      <c r="Q233" s="52"/>
      <c r="R233" s="52"/>
      <c r="S233" s="237"/>
      <c r="T233" s="237"/>
      <c r="U233" s="237"/>
      <c r="V233" s="237"/>
      <c r="W233" s="237"/>
      <c r="X233" s="237"/>
    </row>
    <row r="234" spans="1:24" x14ac:dyDescent="0.25">
      <c r="A234" s="52"/>
      <c r="B234" s="63" t="s">
        <v>292</v>
      </c>
      <c r="C234" s="173"/>
      <c r="D234" s="173"/>
      <c r="E234" s="178">
        <v>53.03</v>
      </c>
      <c r="F234" s="239">
        <v>53.03</v>
      </c>
      <c r="G234" s="52"/>
      <c r="H234" s="57"/>
      <c r="I234" s="179">
        <f t="shared" si="9"/>
        <v>0</v>
      </c>
      <c r="J234" s="180">
        <f t="shared" si="10"/>
        <v>0</v>
      </c>
      <c r="K234" s="57"/>
      <c r="L234" s="69" t="s">
        <v>69</v>
      </c>
      <c r="M234" s="182">
        <f t="shared" si="11"/>
        <v>2.4390243902439027E-4</v>
      </c>
      <c r="N234" s="52"/>
      <c r="O234" s="52"/>
      <c r="P234" s="52"/>
      <c r="Q234" s="52"/>
      <c r="R234" s="52"/>
      <c r="S234" s="237"/>
      <c r="T234" s="237"/>
      <c r="U234" s="237"/>
      <c r="V234" s="237"/>
      <c r="W234" s="237"/>
      <c r="X234" s="237"/>
    </row>
    <row r="235" spans="1:24" x14ac:dyDescent="0.25">
      <c r="A235" s="52"/>
      <c r="B235" s="63" t="s">
        <v>293</v>
      </c>
      <c r="C235" s="173"/>
      <c r="D235" s="173"/>
      <c r="E235" s="183">
        <v>53.03</v>
      </c>
      <c r="F235" s="240">
        <v>53.03</v>
      </c>
      <c r="G235" s="52"/>
      <c r="H235" s="57"/>
      <c r="I235" s="179">
        <f t="shared" si="9"/>
        <v>0</v>
      </c>
      <c r="J235" s="180">
        <f t="shared" si="10"/>
        <v>0</v>
      </c>
      <c r="K235" s="57"/>
      <c r="L235" s="69" t="s">
        <v>69</v>
      </c>
      <c r="M235" s="182">
        <f t="shared" si="11"/>
        <v>2.4390243902439027E-4</v>
      </c>
      <c r="N235" s="52"/>
      <c r="O235" s="52"/>
      <c r="P235" s="52"/>
      <c r="Q235" s="52"/>
      <c r="R235" s="52"/>
      <c r="S235" s="237"/>
      <c r="T235" s="237"/>
      <c r="U235" s="237"/>
      <c r="V235" s="237"/>
      <c r="W235" s="237"/>
      <c r="X235" s="237"/>
    </row>
    <row r="236" spans="1:24" x14ac:dyDescent="0.25">
      <c r="A236" s="52"/>
      <c r="B236" s="63" t="s">
        <v>294</v>
      </c>
      <c r="C236" s="173"/>
      <c r="D236" s="173"/>
      <c r="E236" s="178">
        <v>49.1</v>
      </c>
      <c r="F236" s="239">
        <v>49.1</v>
      </c>
      <c r="G236" s="52"/>
      <c r="H236" s="57"/>
      <c r="I236" s="179">
        <f t="shared" si="9"/>
        <v>0</v>
      </c>
      <c r="J236" s="180">
        <f t="shared" si="10"/>
        <v>0</v>
      </c>
      <c r="K236" s="57"/>
      <c r="L236" s="69" t="s">
        <v>69</v>
      </c>
      <c r="M236" s="182">
        <f t="shared" si="11"/>
        <v>2.4390243902439027E-4</v>
      </c>
      <c r="N236" s="52"/>
      <c r="O236" s="52"/>
      <c r="P236" s="52"/>
      <c r="Q236" s="52"/>
      <c r="R236" s="52"/>
      <c r="S236" s="237"/>
      <c r="T236" s="237"/>
      <c r="U236" s="237"/>
      <c r="V236" s="237"/>
      <c r="W236" s="237"/>
      <c r="X236" s="237"/>
    </row>
    <row r="237" spans="1:24" x14ac:dyDescent="0.25">
      <c r="A237" s="52"/>
      <c r="B237" s="63" t="s">
        <v>295</v>
      </c>
      <c r="C237" s="173"/>
      <c r="D237" s="173"/>
      <c r="E237" s="183">
        <v>49.1</v>
      </c>
      <c r="F237" s="240">
        <v>49.1</v>
      </c>
      <c r="G237" s="52"/>
      <c r="H237" s="57"/>
      <c r="I237" s="179">
        <f t="shared" si="9"/>
        <v>0</v>
      </c>
      <c r="J237" s="180">
        <f t="shared" si="10"/>
        <v>0</v>
      </c>
      <c r="K237" s="57"/>
      <c r="L237" s="69" t="s">
        <v>69</v>
      </c>
      <c r="M237" s="182">
        <f t="shared" si="11"/>
        <v>2.4390243902439027E-4</v>
      </c>
      <c r="N237" s="52"/>
      <c r="O237" s="52"/>
      <c r="P237" s="52"/>
      <c r="Q237" s="52"/>
      <c r="R237" s="52"/>
      <c r="S237" s="237"/>
      <c r="T237" s="237"/>
      <c r="U237" s="237"/>
      <c r="V237" s="237"/>
      <c r="W237" s="237"/>
      <c r="X237" s="237"/>
    </row>
    <row r="238" spans="1:24" x14ac:dyDescent="0.25">
      <c r="A238" s="52"/>
      <c r="B238" s="63" t="s">
        <v>296</v>
      </c>
      <c r="C238" s="173"/>
      <c r="D238" s="173"/>
      <c r="E238" s="178">
        <v>86</v>
      </c>
      <c r="F238" s="239">
        <v>86</v>
      </c>
      <c r="G238" s="52"/>
      <c r="H238" s="57"/>
      <c r="I238" s="179">
        <f t="shared" si="9"/>
        <v>0</v>
      </c>
      <c r="J238" s="180">
        <f t="shared" si="10"/>
        <v>0</v>
      </c>
      <c r="K238" s="57"/>
      <c r="L238" s="69" t="s">
        <v>69</v>
      </c>
      <c r="M238" s="182">
        <f t="shared" si="11"/>
        <v>2.4390243902439027E-4</v>
      </c>
      <c r="N238" s="52"/>
      <c r="O238" s="52"/>
      <c r="P238" s="52"/>
      <c r="Q238" s="52"/>
      <c r="R238" s="52"/>
      <c r="S238" s="237"/>
      <c r="T238" s="237"/>
      <c r="U238" s="237"/>
      <c r="V238" s="237"/>
      <c r="W238" s="237"/>
      <c r="X238" s="237"/>
    </row>
    <row r="239" spans="1:24" x14ac:dyDescent="0.25">
      <c r="A239" s="52"/>
      <c r="B239" s="63" t="s">
        <v>297</v>
      </c>
      <c r="C239" s="173"/>
      <c r="D239" s="173"/>
      <c r="E239" s="183">
        <v>86</v>
      </c>
      <c r="F239" s="240">
        <v>86</v>
      </c>
      <c r="G239" s="52"/>
      <c r="H239" s="57"/>
      <c r="I239" s="179">
        <f t="shared" si="9"/>
        <v>0</v>
      </c>
      <c r="J239" s="180">
        <f t="shared" si="10"/>
        <v>0</v>
      </c>
      <c r="K239" s="57"/>
      <c r="L239" s="69" t="s">
        <v>69</v>
      </c>
      <c r="M239" s="182">
        <f t="shared" si="11"/>
        <v>2.4390243902439027E-4</v>
      </c>
      <c r="N239" s="52"/>
      <c r="O239" s="52"/>
      <c r="P239" s="52"/>
      <c r="Q239" s="52"/>
      <c r="R239" s="52"/>
      <c r="S239" s="237"/>
      <c r="T239" s="237"/>
      <c r="U239" s="237"/>
      <c r="V239" s="237"/>
      <c r="W239" s="237"/>
      <c r="X239" s="237"/>
    </row>
    <row r="240" spans="1:24" x14ac:dyDescent="0.25">
      <c r="A240" s="52"/>
      <c r="B240" s="63" t="s">
        <v>298</v>
      </c>
      <c r="C240" s="173"/>
      <c r="D240" s="173"/>
      <c r="E240" s="178">
        <v>59</v>
      </c>
      <c r="F240" s="239">
        <v>59</v>
      </c>
      <c r="G240" s="52"/>
      <c r="H240" s="57"/>
      <c r="I240" s="179">
        <f t="shared" si="9"/>
        <v>0</v>
      </c>
      <c r="J240" s="180">
        <f t="shared" si="10"/>
        <v>0</v>
      </c>
      <c r="K240" s="57"/>
      <c r="L240" s="69" t="s">
        <v>69</v>
      </c>
      <c r="M240" s="182">
        <f t="shared" si="11"/>
        <v>2.4390243902439027E-4</v>
      </c>
      <c r="N240" s="52"/>
      <c r="O240" s="52"/>
      <c r="P240" s="52"/>
      <c r="Q240" s="52"/>
      <c r="R240" s="52"/>
      <c r="S240" s="237"/>
      <c r="T240" s="237"/>
      <c r="U240" s="237"/>
      <c r="V240" s="237"/>
      <c r="W240" s="237"/>
      <c r="X240" s="237"/>
    </row>
    <row r="241" spans="1:24" x14ac:dyDescent="0.25">
      <c r="A241" s="52"/>
      <c r="B241" s="63" t="s">
        <v>299</v>
      </c>
      <c r="C241" s="173"/>
      <c r="D241" s="173"/>
      <c r="E241" s="183">
        <v>195</v>
      </c>
      <c r="F241" s="240">
        <v>195</v>
      </c>
      <c r="G241" s="52"/>
      <c r="H241" s="57"/>
      <c r="I241" s="179">
        <f t="shared" si="9"/>
        <v>0</v>
      </c>
      <c r="J241" s="180">
        <f t="shared" si="10"/>
        <v>0</v>
      </c>
      <c r="K241" s="57"/>
      <c r="L241" s="69" t="s">
        <v>69</v>
      </c>
      <c r="M241" s="182">
        <f t="shared" si="11"/>
        <v>2.4390243902439027E-4</v>
      </c>
      <c r="N241" s="52"/>
      <c r="O241" s="52"/>
      <c r="P241" s="52"/>
      <c r="Q241" s="52"/>
      <c r="R241" s="52"/>
      <c r="S241" s="237"/>
      <c r="T241" s="237"/>
      <c r="U241" s="237"/>
      <c r="V241" s="237"/>
      <c r="W241" s="237"/>
      <c r="X241" s="237"/>
    </row>
    <row r="242" spans="1:24" x14ac:dyDescent="0.25">
      <c r="A242" s="52"/>
      <c r="B242" s="63" t="s">
        <v>300</v>
      </c>
      <c r="C242" s="173"/>
      <c r="D242" s="173"/>
      <c r="E242" s="178">
        <v>195</v>
      </c>
      <c r="F242" s="239">
        <v>195</v>
      </c>
      <c r="G242" s="52"/>
      <c r="H242" s="57"/>
      <c r="I242" s="179">
        <f t="shared" si="9"/>
        <v>0</v>
      </c>
      <c r="J242" s="180">
        <f t="shared" si="10"/>
        <v>0</v>
      </c>
      <c r="K242" s="57"/>
      <c r="L242" s="69" t="s">
        <v>69</v>
      </c>
      <c r="M242" s="182">
        <f t="shared" si="11"/>
        <v>2.4390243902439027E-4</v>
      </c>
      <c r="N242" s="52"/>
      <c r="O242" s="52"/>
      <c r="P242" s="52"/>
      <c r="Q242" s="52"/>
      <c r="R242" s="52"/>
      <c r="S242" s="237"/>
      <c r="T242" s="237"/>
      <c r="U242" s="237"/>
      <c r="V242" s="237"/>
      <c r="W242" s="237"/>
      <c r="X242" s="237"/>
    </row>
    <row r="243" spans="1:24" x14ac:dyDescent="0.25">
      <c r="A243" s="52"/>
      <c r="B243" s="63" t="s">
        <v>301</v>
      </c>
      <c r="C243" s="173"/>
      <c r="D243" s="173"/>
      <c r="E243" s="241">
        <v>59</v>
      </c>
      <c r="F243" s="242">
        <v>59</v>
      </c>
      <c r="G243" s="52"/>
      <c r="H243" s="57"/>
      <c r="I243" s="184">
        <f t="shared" si="9"/>
        <v>0</v>
      </c>
      <c r="J243" s="185">
        <f t="shared" si="10"/>
        <v>0</v>
      </c>
      <c r="K243" s="57"/>
      <c r="L243" s="82" t="s">
        <v>69</v>
      </c>
      <c r="M243" s="186">
        <f t="shared" si="11"/>
        <v>2.4390243902439027E-4</v>
      </c>
      <c r="N243" s="52"/>
      <c r="O243" s="52"/>
      <c r="P243" s="52"/>
      <c r="Q243" s="52"/>
      <c r="R243" s="52"/>
      <c r="S243" s="237"/>
      <c r="T243" s="237"/>
      <c r="U243" s="237"/>
      <c r="V243" s="237"/>
      <c r="W243" s="237"/>
      <c r="X243" s="237"/>
    </row>
  </sheetData>
  <sheetProtection password="A03F" sheet="1" objects="1" scenarios="1"/>
  <mergeCells count="5">
    <mergeCell ref="B2:D4"/>
    <mergeCell ref="B6:F6"/>
    <mergeCell ref="B7:B8"/>
    <mergeCell ref="C7:D7"/>
    <mergeCell ref="E7:F7"/>
  </mergeCells>
  <conditionalFormatting sqref="C9">
    <cfRule type="cellIs" dxfId="17" priority="2" operator="greaterThan">
      <formula>E9</formula>
    </cfRule>
  </conditionalFormatting>
  <conditionalFormatting sqref="D9:D243">
    <cfRule type="cellIs" dxfId="16" priority="1" operator="greaterThan">
      <formula>F9</formula>
    </cfRule>
  </conditionalFormatting>
  <dataValidations count="1">
    <dataValidation type="custom" allowBlank="1" showInputMessage="1" showErrorMessage="1" sqref="C9:F243">
      <formula1>IF(ISNUMBER(C9),AND(C9=ROUND(C9,2),C9&gt;0),FALSE)</formula1>
    </dataValidation>
  </dataValidation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Poptávka</vt:lpstr>
      <vt:lpstr>Národní hovorné</vt:lpstr>
      <vt:lpstr>Mezinárodní hovorné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Stehlíková Petra Bc.</dc:creator>
  <cp:keywords/>
  <dc:description/>
  <cp:lastModifiedBy>MVCR</cp:lastModifiedBy>
  <dcterms:created xsi:type="dcterms:W3CDTF">2013-07-10T02:44:20Z</dcterms:created>
  <dcterms:modified xsi:type="dcterms:W3CDTF">2018-07-20T12:00:02Z</dcterms:modified>
  <cp:category/>
  <cp:contentStatus/>
</cp:coreProperties>
</file>